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50" windowWidth="19020" windowHeight="11835"/>
  </bookViews>
  <sheets>
    <sheet name="Sheet1" sheetId="2" r:id="rId1"/>
    <sheet name="Sheet2" sheetId="3" r:id="rId2"/>
    <sheet name="Sheet3" sheetId="4" r:id="rId3"/>
  </sheets>
  <definedNames>
    <definedName name="_xlnm._FilterDatabase" localSheetId="0" hidden="1">Sheet1!$A$1:$AK$101</definedName>
  </definedNames>
  <calcPr calcId="125725"/>
  <pivotCaches>
    <pivotCache cacheId="14" r:id="rId4"/>
  </pivotCaches>
</workbook>
</file>

<file path=xl/calcChain.xml><?xml version="1.0" encoding="utf-8"?>
<calcChain xmlns="http://schemas.openxmlformats.org/spreadsheetml/2006/main">
  <c r="AA9" i="2"/>
  <c r="AA10"/>
  <c r="AA11"/>
  <c r="AA3"/>
  <c r="AA4"/>
  <c r="AA5"/>
  <c r="AA6"/>
  <c r="AA7"/>
  <c r="AA8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7"/>
  <c r="AH98"/>
  <c r="AH99"/>
  <c r="AH100"/>
  <c r="AH101"/>
  <c r="AH2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2"/>
  <c r="AR95" l="1"/>
  <c r="AR93"/>
  <c r="AR91"/>
  <c r="AR89"/>
  <c r="AR87"/>
  <c r="AR85"/>
  <c r="AR83"/>
  <c r="AR81"/>
  <c r="AR79"/>
  <c r="AR77"/>
  <c r="AR75"/>
  <c r="AR73"/>
  <c r="AR71"/>
  <c r="AR69"/>
  <c r="AR67"/>
  <c r="AR65"/>
  <c r="AR63"/>
  <c r="AR61"/>
  <c r="AR59"/>
  <c r="AR57"/>
  <c r="AR55"/>
  <c r="AR53"/>
  <c r="AR51"/>
  <c r="AR49"/>
  <c r="AR47"/>
  <c r="AR45"/>
  <c r="AR43"/>
  <c r="AR41"/>
  <c r="AR39"/>
  <c r="AR37"/>
  <c r="AR35"/>
  <c r="AR33"/>
  <c r="AR31"/>
  <c r="AR29"/>
  <c r="AR27"/>
  <c r="AR25"/>
  <c r="AR23"/>
  <c r="AR21"/>
  <c r="AR19"/>
  <c r="AR17"/>
  <c r="AR15"/>
  <c r="AR13"/>
  <c r="AR11"/>
  <c r="AR9"/>
  <c r="AR7"/>
  <c r="AR5"/>
  <c r="AR3"/>
  <c r="AR2"/>
  <c r="AR100"/>
  <c r="AR98"/>
  <c r="AR101"/>
  <c r="AR99"/>
  <c r="AR97"/>
  <c r="AR94"/>
  <c r="AR92"/>
  <c r="AR90"/>
  <c r="AR88"/>
  <c r="AR86"/>
  <c r="AR84"/>
  <c r="AR82"/>
  <c r="AR80"/>
  <c r="AR78"/>
  <c r="AR76"/>
  <c r="AR74"/>
  <c r="AR72"/>
  <c r="AR70"/>
  <c r="AR68"/>
  <c r="AR66"/>
  <c r="AR64"/>
  <c r="AR62"/>
  <c r="AR60"/>
  <c r="AR58"/>
  <c r="AR56"/>
  <c r="AR54"/>
  <c r="AR52"/>
  <c r="AR50"/>
  <c r="AR48"/>
  <c r="AR46"/>
  <c r="AR44"/>
  <c r="AR42"/>
  <c r="AR40"/>
  <c r="AR38"/>
  <c r="AR36"/>
  <c r="AR34"/>
  <c r="AR32"/>
  <c r="AR30"/>
  <c r="AR28"/>
  <c r="AR26"/>
  <c r="AR24"/>
  <c r="AR22"/>
  <c r="AR20"/>
  <c r="AR18"/>
  <c r="AR16"/>
  <c r="AR14"/>
  <c r="AR12"/>
  <c r="AR10"/>
  <c r="AR8"/>
  <c r="AR6"/>
  <c r="AR4"/>
  <c r="AI90"/>
  <c r="AK90" s="1"/>
  <c r="T90"/>
  <c r="N90"/>
  <c r="AI91"/>
  <c r="AK91" s="1"/>
  <c r="N91"/>
  <c r="AI83"/>
  <c r="AK83" s="1"/>
  <c r="N83"/>
  <c r="AI94"/>
  <c r="AK94" s="1"/>
  <c r="N94"/>
  <c r="AI95"/>
  <c r="AK95" s="1"/>
  <c r="N95"/>
  <c r="AI82"/>
  <c r="AK82" s="1"/>
  <c r="N82"/>
  <c r="AI98"/>
  <c r="AK98" s="1"/>
  <c r="N98"/>
  <c r="AI99"/>
  <c r="AK99" s="1"/>
  <c r="N99"/>
  <c r="AI92"/>
  <c r="AK92" s="1"/>
  <c r="N92"/>
  <c r="AI93"/>
  <c r="AK93" s="1"/>
  <c r="N93"/>
  <c r="AI84"/>
  <c r="AK84" s="1"/>
  <c r="N84"/>
  <c r="AI97"/>
  <c r="AK97" s="1"/>
  <c r="N97"/>
  <c r="AG96"/>
  <c r="N96"/>
  <c r="AI89"/>
  <c r="AK89" s="1"/>
  <c r="N89"/>
  <c r="AI85"/>
  <c r="AK85" s="1"/>
  <c r="N85"/>
  <c r="AI101"/>
  <c r="AK101" s="1"/>
  <c r="N101"/>
  <c r="AI88"/>
  <c r="AK88" s="1"/>
  <c r="N88"/>
  <c r="AI87"/>
  <c r="AK87" s="1"/>
  <c r="N87"/>
  <c r="AI100"/>
  <c r="AK100" s="1"/>
  <c r="N100"/>
  <c r="AI86"/>
  <c r="AK86" s="1"/>
  <c r="N86"/>
  <c r="AI70"/>
  <c r="AK70" s="1"/>
  <c r="N70"/>
  <c r="AI71"/>
  <c r="AK71" s="1"/>
  <c r="N71"/>
  <c r="AI62"/>
  <c r="AK62" s="1"/>
  <c r="N62"/>
  <c r="AI75"/>
  <c r="AK75" s="1"/>
  <c r="N75"/>
  <c r="AI78"/>
  <c r="AK78" s="1"/>
  <c r="N78"/>
  <c r="AI64"/>
  <c r="AK64" s="1"/>
  <c r="N64"/>
  <c r="AI79"/>
  <c r="AK79" s="1"/>
  <c r="N79"/>
  <c r="AI77"/>
  <c r="AK77" s="1"/>
  <c r="N77"/>
  <c r="AI73"/>
  <c r="AK73" s="1"/>
  <c r="N73"/>
  <c r="AI72"/>
  <c r="AK72" s="1"/>
  <c r="N72"/>
  <c r="AI63"/>
  <c r="AK63" s="1"/>
  <c r="N63"/>
  <c r="AI76"/>
  <c r="AK76" s="1"/>
  <c r="N76"/>
  <c r="AI74"/>
  <c r="AK74" s="1"/>
  <c r="N74"/>
  <c r="AI69"/>
  <c r="AK69" s="1"/>
  <c r="N69"/>
  <c r="AI65"/>
  <c r="AK65" s="1"/>
  <c r="N65"/>
  <c r="AI81"/>
  <c r="AK81" s="1"/>
  <c r="N81"/>
  <c r="AI68"/>
  <c r="AK68" s="1"/>
  <c r="N68"/>
  <c r="AI67"/>
  <c r="AK67" s="1"/>
  <c r="N67"/>
  <c r="AI80"/>
  <c r="AK80" s="1"/>
  <c r="N80"/>
  <c r="AI66"/>
  <c r="AK66" s="1"/>
  <c r="N66"/>
  <c r="AI50"/>
  <c r="AK50" s="1"/>
  <c r="N50"/>
  <c r="AI51"/>
  <c r="AK51" s="1"/>
  <c r="N51"/>
  <c r="AI42"/>
  <c r="AK42" s="1"/>
  <c r="N42"/>
  <c r="AI57"/>
  <c r="AK57" s="1"/>
  <c r="N57"/>
  <c r="AI52"/>
  <c r="AK52" s="1"/>
  <c r="N52"/>
  <c r="AI44"/>
  <c r="AK44" s="1"/>
  <c r="N44"/>
  <c r="AI59"/>
  <c r="AK59" s="1"/>
  <c r="N59"/>
  <c r="AI55"/>
  <c r="AK55" s="1"/>
  <c r="N55"/>
  <c r="AI58"/>
  <c r="AK58" s="1"/>
  <c r="N58"/>
  <c r="AI53"/>
  <c r="AK53" s="1"/>
  <c r="N53"/>
  <c r="AI43"/>
  <c r="AK43" s="1"/>
  <c r="N43"/>
  <c r="AI54"/>
  <c r="AK54" s="1"/>
  <c r="N54"/>
  <c r="AI56"/>
  <c r="AK56" s="1"/>
  <c r="N56"/>
  <c r="AI49"/>
  <c r="AK49" s="1"/>
  <c r="N49"/>
  <c r="AI46"/>
  <c r="AK46" s="1"/>
  <c r="N46"/>
  <c r="AI61"/>
  <c r="AK61" s="1"/>
  <c r="N61"/>
  <c r="AI45"/>
  <c r="AK45" s="1"/>
  <c r="N45"/>
  <c r="AI48"/>
  <c r="AK48" s="1"/>
  <c r="N48"/>
  <c r="AI60"/>
  <c r="AK60" s="1"/>
  <c r="N60"/>
  <c r="AI47"/>
  <c r="AK47" s="1"/>
  <c r="N47"/>
  <c r="AI29"/>
  <c r="AK29" s="1"/>
  <c r="N29"/>
  <c r="AI31"/>
  <c r="AK31" s="1"/>
  <c r="N31"/>
  <c r="AI22"/>
  <c r="AK22" s="1"/>
  <c r="N22"/>
  <c r="AI37"/>
  <c r="AK37" s="1"/>
  <c r="N37"/>
  <c r="AI40"/>
  <c r="AK40" s="1"/>
  <c r="N40"/>
  <c r="AI24"/>
  <c r="AK24" s="1"/>
  <c r="N24"/>
  <c r="AI39"/>
  <c r="AK39" s="1"/>
  <c r="N39"/>
  <c r="AI36"/>
  <c r="AK36" s="1"/>
  <c r="N36"/>
  <c r="AI34"/>
  <c r="AK34" s="1"/>
  <c r="N34"/>
  <c r="AI32"/>
  <c r="AK32" s="1"/>
  <c r="N32"/>
  <c r="AI23"/>
  <c r="AK23" s="1"/>
  <c r="N23"/>
  <c r="AI33"/>
  <c r="AK33" s="1"/>
  <c r="N33"/>
  <c r="AI35"/>
  <c r="AK35" s="1"/>
  <c r="N35"/>
  <c r="AI30"/>
  <c r="AK30" s="1"/>
  <c r="N30"/>
  <c r="AI25"/>
  <c r="AK25" s="1"/>
  <c r="N25"/>
  <c r="AI41"/>
  <c r="AK41" s="1"/>
  <c r="N41"/>
  <c r="AI27"/>
  <c r="AK27" s="1"/>
  <c r="N27"/>
  <c r="AI28"/>
  <c r="AK28" s="1"/>
  <c r="N28"/>
  <c r="AI38"/>
  <c r="AK38" s="1"/>
  <c r="N38"/>
  <c r="AI26"/>
  <c r="AK26" s="1"/>
  <c r="N26"/>
  <c r="AI9"/>
  <c r="AK9" s="1"/>
  <c r="N9"/>
  <c r="AI11"/>
  <c r="AK11" s="1"/>
  <c r="N11"/>
  <c r="AI2"/>
  <c r="AK2" s="1"/>
  <c r="N2"/>
  <c r="AI16"/>
  <c r="AK16" s="1"/>
  <c r="N16"/>
  <c r="AI17"/>
  <c r="AK17" s="1"/>
  <c r="N17"/>
  <c r="AI4"/>
  <c r="AK4" s="1"/>
  <c r="N4"/>
  <c r="AI19"/>
  <c r="AK19" s="1"/>
  <c r="N19"/>
  <c r="AI15"/>
  <c r="AK15" s="1"/>
  <c r="N15"/>
  <c r="AI13"/>
  <c r="AK13" s="1"/>
  <c r="N13"/>
  <c r="AI12"/>
  <c r="AK12" s="1"/>
  <c r="N12"/>
  <c r="AI3"/>
  <c r="AK3" s="1"/>
  <c r="N3"/>
  <c r="AI18"/>
  <c r="AK18" s="1"/>
  <c r="N18"/>
  <c r="AI14"/>
  <c r="AK14" s="1"/>
  <c r="N14"/>
  <c r="AI10"/>
  <c r="AK10" s="1"/>
  <c r="N10"/>
  <c r="AI5"/>
  <c r="AK5" s="1"/>
  <c r="N5"/>
  <c r="AI21"/>
  <c r="AK21" s="1"/>
  <c r="N21"/>
  <c r="AI6"/>
  <c r="AK6" s="1"/>
  <c r="N6"/>
  <c r="AI8"/>
  <c r="AK8" s="1"/>
  <c r="N8"/>
  <c r="AI20"/>
  <c r="AK20" s="1"/>
  <c r="N20"/>
  <c r="AI7"/>
  <c r="AK7" s="1"/>
  <c r="N7"/>
  <c r="AT7" l="1"/>
  <c r="AS7"/>
  <c r="AQ7"/>
  <c r="AT20"/>
  <c r="AS20"/>
  <c r="AQ20"/>
  <c r="AT8"/>
  <c r="AS8"/>
  <c r="AQ8"/>
  <c r="AT6"/>
  <c r="AS6"/>
  <c r="AQ6"/>
  <c r="AQ21"/>
  <c r="AT21"/>
  <c r="AS21"/>
  <c r="AT5"/>
  <c r="AS5"/>
  <c r="AQ5"/>
  <c r="AT10"/>
  <c r="AS10"/>
  <c r="AQ10"/>
  <c r="AT14"/>
  <c r="AS14"/>
  <c r="AQ14"/>
  <c r="AT18"/>
  <c r="AS18"/>
  <c r="AQ18"/>
  <c r="AT3"/>
  <c r="AS3"/>
  <c r="AQ3"/>
  <c r="AT12"/>
  <c r="AS12"/>
  <c r="AQ12"/>
  <c r="AQ13"/>
  <c r="AT13"/>
  <c r="AS13"/>
  <c r="AQ15"/>
  <c r="AT15"/>
  <c r="AS15"/>
  <c r="AQ19"/>
  <c r="AT19"/>
  <c r="AS19"/>
  <c r="AT4"/>
  <c r="AS4"/>
  <c r="AQ4"/>
  <c r="AQ17"/>
  <c r="AT17"/>
  <c r="AS17"/>
  <c r="AT16"/>
  <c r="AS16"/>
  <c r="AQ16"/>
  <c r="AT2"/>
  <c r="AS2"/>
  <c r="AQ2"/>
  <c r="AQ11"/>
  <c r="AT11"/>
  <c r="AS11"/>
  <c r="AT9"/>
  <c r="AS9"/>
  <c r="AQ9"/>
  <c r="AT26"/>
  <c r="AS26"/>
  <c r="AQ26"/>
  <c r="AT38"/>
  <c r="AS38"/>
  <c r="AQ38"/>
  <c r="AT28"/>
  <c r="AS28"/>
  <c r="AQ28"/>
  <c r="AQ27"/>
  <c r="AT27"/>
  <c r="AS27"/>
  <c r="AQ41"/>
  <c r="AT41"/>
  <c r="AS41"/>
  <c r="AQ25"/>
  <c r="AT25"/>
  <c r="AS25"/>
  <c r="AT30"/>
  <c r="AS30"/>
  <c r="AQ30"/>
  <c r="AQ35"/>
  <c r="AT35"/>
  <c r="AS35"/>
  <c r="AQ33"/>
  <c r="AT33"/>
  <c r="AS33"/>
  <c r="AQ23"/>
  <c r="AT23"/>
  <c r="AS23"/>
  <c r="AT32"/>
  <c r="AS32"/>
  <c r="AQ32"/>
  <c r="AT34"/>
  <c r="AS34"/>
  <c r="AQ34"/>
  <c r="AT36"/>
  <c r="AS36"/>
  <c r="AQ36"/>
  <c r="AQ39"/>
  <c r="AT39"/>
  <c r="AS39"/>
  <c r="AT24"/>
  <c r="AS24"/>
  <c r="AQ24"/>
  <c r="AT40"/>
  <c r="AS40"/>
  <c r="AQ40"/>
  <c r="AQ37"/>
  <c r="AT37"/>
  <c r="AS37"/>
  <c r="AT22"/>
  <c r="AS22"/>
  <c r="AQ22"/>
  <c r="AQ31"/>
  <c r="AT31"/>
  <c r="AS31"/>
  <c r="AQ29"/>
  <c r="AT29"/>
  <c r="AS29"/>
  <c r="AQ47"/>
  <c r="AT47"/>
  <c r="AS47"/>
  <c r="AT60"/>
  <c r="AS60"/>
  <c r="AQ60"/>
  <c r="AT48"/>
  <c r="AS48"/>
  <c r="AQ48"/>
  <c r="AQ45"/>
  <c r="AT45"/>
  <c r="AS45"/>
  <c r="AQ61"/>
  <c r="AT61"/>
  <c r="AS61"/>
  <c r="AT46"/>
  <c r="AS46"/>
  <c r="AQ46"/>
  <c r="AQ49"/>
  <c r="AT49"/>
  <c r="AS49"/>
  <c r="AT56"/>
  <c r="AS56"/>
  <c r="AQ56"/>
  <c r="AT54"/>
  <c r="AS54"/>
  <c r="AQ54"/>
  <c r="AQ43"/>
  <c r="AT43"/>
  <c r="AS43"/>
  <c r="AQ53"/>
  <c r="AT53"/>
  <c r="AS53"/>
  <c r="AT58"/>
  <c r="AS58"/>
  <c r="AQ58"/>
  <c r="AQ55"/>
  <c r="AT55"/>
  <c r="AS55"/>
  <c r="AQ59"/>
  <c r="AT59"/>
  <c r="AS59"/>
  <c r="AT44"/>
  <c r="AS44"/>
  <c r="AQ44"/>
  <c r="AT52"/>
  <c r="AS52"/>
  <c r="AQ52"/>
  <c r="AQ57"/>
  <c r="AT57"/>
  <c r="AS57"/>
  <c r="AT42"/>
  <c r="AS42"/>
  <c r="AQ42"/>
  <c r="AQ51"/>
  <c r="AT51"/>
  <c r="AS51"/>
  <c r="AT50"/>
  <c r="AS50"/>
  <c r="AQ50"/>
  <c r="AT66"/>
  <c r="AS66"/>
  <c r="AQ66"/>
  <c r="AT80"/>
  <c r="AS80"/>
  <c r="AQ80"/>
  <c r="AQ67"/>
  <c r="AT67"/>
  <c r="AS67"/>
  <c r="AT68"/>
  <c r="AS68"/>
  <c r="AQ68"/>
  <c r="AQ81"/>
  <c r="AT81"/>
  <c r="AS81"/>
  <c r="AQ65"/>
  <c r="AT65"/>
  <c r="AS65"/>
  <c r="AQ69"/>
  <c r="AT69"/>
  <c r="AS69"/>
  <c r="AT74"/>
  <c r="AS74"/>
  <c r="AQ74"/>
  <c r="AT76"/>
  <c r="AS76"/>
  <c r="AQ76"/>
  <c r="AQ63"/>
  <c r="AT63"/>
  <c r="AS63"/>
  <c r="AT72"/>
  <c r="AS72"/>
  <c r="AQ72"/>
  <c r="AQ73"/>
  <c r="AT73"/>
  <c r="AS73"/>
  <c r="AQ77"/>
  <c r="AT77"/>
  <c r="AS77"/>
  <c r="AQ79"/>
  <c r="AT79"/>
  <c r="AS79"/>
  <c r="AT64"/>
  <c r="AS64"/>
  <c r="AQ64"/>
  <c r="AT78"/>
  <c r="AS78"/>
  <c r="AQ78"/>
  <c r="AQ75"/>
  <c r="AT75"/>
  <c r="AS75"/>
  <c r="AT62"/>
  <c r="AS62"/>
  <c r="AQ62"/>
  <c r="AQ71"/>
  <c r="AT71"/>
  <c r="AS71"/>
  <c r="AT70"/>
  <c r="AS70"/>
  <c r="AQ70"/>
  <c r="AT86"/>
  <c r="AS86"/>
  <c r="AQ86"/>
  <c r="AT100"/>
  <c r="AS100"/>
  <c r="AQ100"/>
  <c r="AQ87"/>
  <c r="AT87"/>
  <c r="AS87"/>
  <c r="AT88"/>
  <c r="AS88"/>
  <c r="AQ88"/>
  <c r="AQ101"/>
  <c r="AT101"/>
  <c r="AS101"/>
  <c r="AQ85"/>
  <c r="AT85"/>
  <c r="AS85"/>
  <c r="AQ89"/>
  <c r="AT89"/>
  <c r="AS89"/>
  <c r="AT96"/>
  <c r="AS96"/>
  <c r="AQ96"/>
  <c r="AQ97"/>
  <c r="AT97"/>
  <c r="AS97"/>
  <c r="AT84"/>
  <c r="AS84"/>
  <c r="AQ84"/>
  <c r="AQ93"/>
  <c r="AT93"/>
  <c r="AS93"/>
  <c r="AT92"/>
  <c r="AS92"/>
  <c r="AQ92"/>
  <c r="AQ99"/>
  <c r="AT99"/>
  <c r="AS99"/>
  <c r="AT98"/>
  <c r="AS98"/>
  <c r="AQ98"/>
  <c r="AT82"/>
  <c r="AS82"/>
  <c r="AQ82"/>
  <c r="AQ95"/>
  <c r="AT95"/>
  <c r="AS95"/>
  <c r="AT94"/>
  <c r="AS94"/>
  <c r="AQ94"/>
  <c r="AQ83"/>
  <c r="AT83"/>
  <c r="AS83"/>
  <c r="AQ91"/>
  <c r="AT91"/>
  <c r="AS91"/>
  <c r="AT90"/>
  <c r="AS90"/>
  <c r="AQ90"/>
  <c r="AL7"/>
  <c r="AM7"/>
  <c r="AM8"/>
  <c r="AL8"/>
  <c r="AL5"/>
  <c r="AM5"/>
  <c r="AM14"/>
  <c r="AL14"/>
  <c r="AM18"/>
  <c r="AL18"/>
  <c r="AM12"/>
  <c r="AL12"/>
  <c r="AM15"/>
  <c r="AL15"/>
  <c r="AM4"/>
  <c r="AL4"/>
  <c r="AM16"/>
  <c r="AL16"/>
  <c r="AL11"/>
  <c r="AM11"/>
  <c r="AM26"/>
  <c r="AL26"/>
  <c r="AM28"/>
  <c r="AL28"/>
  <c r="AM41"/>
  <c r="AL41"/>
  <c r="AM35"/>
  <c r="AL35"/>
  <c r="AO7"/>
  <c r="AN7"/>
  <c r="AO20"/>
  <c r="AN20"/>
  <c r="AO8"/>
  <c r="AN8"/>
  <c r="AO6"/>
  <c r="AN6"/>
  <c r="AO21"/>
  <c r="AN21"/>
  <c r="AO5"/>
  <c r="AN5"/>
  <c r="AO10"/>
  <c r="AN10"/>
  <c r="AO14"/>
  <c r="AN14"/>
  <c r="AO18"/>
  <c r="AN18"/>
  <c r="AO3"/>
  <c r="AN3"/>
  <c r="AO12"/>
  <c r="AN12"/>
  <c r="AO13"/>
  <c r="AN13"/>
  <c r="AO15"/>
  <c r="AN15"/>
  <c r="AO19"/>
  <c r="AN19"/>
  <c r="AO4"/>
  <c r="AN4"/>
  <c r="AO17"/>
  <c r="AN17"/>
  <c r="AO16"/>
  <c r="AN16"/>
  <c r="AO2"/>
  <c r="AN2"/>
  <c r="AO11"/>
  <c r="AN11"/>
  <c r="AO9"/>
  <c r="AN9"/>
  <c r="AO26"/>
  <c r="AN26"/>
  <c r="AO38"/>
  <c r="AN38"/>
  <c r="AO28"/>
  <c r="AN28"/>
  <c r="AO27"/>
  <c r="AN27"/>
  <c r="AO41"/>
  <c r="AN41"/>
  <c r="AO25"/>
  <c r="AN25"/>
  <c r="AO30"/>
  <c r="AN30"/>
  <c r="AO35"/>
  <c r="AN35"/>
  <c r="AO33"/>
  <c r="AN33"/>
  <c r="AO23"/>
  <c r="AN23"/>
  <c r="AO32"/>
  <c r="AN32"/>
  <c r="AO34"/>
  <c r="AN34"/>
  <c r="AO36"/>
  <c r="AN36"/>
  <c r="AO39"/>
  <c r="AN39"/>
  <c r="AO24"/>
  <c r="AN24"/>
  <c r="AO40"/>
  <c r="AN40"/>
  <c r="AO37"/>
  <c r="AN37"/>
  <c r="AO22"/>
  <c r="AN22"/>
  <c r="AO31"/>
  <c r="AN31"/>
  <c r="AO29"/>
  <c r="AN29"/>
  <c r="AO47"/>
  <c r="AN47"/>
  <c r="AO60"/>
  <c r="AN60"/>
  <c r="AO48"/>
  <c r="AN48"/>
  <c r="AO45"/>
  <c r="AN45"/>
  <c r="AO61"/>
  <c r="AN61"/>
  <c r="AO46"/>
  <c r="AN46"/>
  <c r="AO49"/>
  <c r="AN49"/>
  <c r="AO56"/>
  <c r="AN56"/>
  <c r="AO54"/>
  <c r="AN54"/>
  <c r="AO43"/>
  <c r="AN43"/>
  <c r="AO53"/>
  <c r="AN53"/>
  <c r="AO58"/>
  <c r="AN58"/>
  <c r="AO55"/>
  <c r="AN55"/>
  <c r="AO59"/>
  <c r="AN59"/>
  <c r="AO44"/>
  <c r="AN44"/>
  <c r="AO52"/>
  <c r="AN52"/>
  <c r="AO57"/>
  <c r="AN57"/>
  <c r="AO42"/>
  <c r="AN42"/>
  <c r="AO51"/>
  <c r="AN51"/>
  <c r="AO50"/>
  <c r="AN50"/>
  <c r="AO66"/>
  <c r="AN66"/>
  <c r="AO80"/>
  <c r="AN80"/>
  <c r="AO67"/>
  <c r="AN67"/>
  <c r="AO68"/>
  <c r="AN68"/>
  <c r="AO81"/>
  <c r="AN81"/>
  <c r="AO65"/>
  <c r="AN65"/>
  <c r="AO69"/>
  <c r="AN69"/>
  <c r="AO74"/>
  <c r="AN74"/>
  <c r="AO76"/>
  <c r="AN76"/>
  <c r="AO63"/>
  <c r="AN63"/>
  <c r="AO72"/>
  <c r="AN72"/>
  <c r="AO73"/>
  <c r="AN73"/>
  <c r="AO77"/>
  <c r="AN77"/>
  <c r="AO79"/>
  <c r="AN79"/>
  <c r="AO64"/>
  <c r="AN64"/>
  <c r="AO78"/>
  <c r="AN78"/>
  <c r="AO75"/>
  <c r="AN75"/>
  <c r="AO62"/>
  <c r="AN62"/>
  <c r="AO71"/>
  <c r="AN71"/>
  <c r="AO70"/>
  <c r="AN70"/>
  <c r="AO86"/>
  <c r="AN86"/>
  <c r="AO100"/>
  <c r="AN100"/>
  <c r="AO87"/>
  <c r="AN87"/>
  <c r="AO88"/>
  <c r="AN88"/>
  <c r="AO101"/>
  <c r="AN101"/>
  <c r="AO85"/>
  <c r="AN85"/>
  <c r="AO89"/>
  <c r="AN89"/>
  <c r="AO96"/>
  <c r="AN96"/>
  <c r="AO97"/>
  <c r="AN97"/>
  <c r="AO84"/>
  <c r="AN84"/>
  <c r="AO93"/>
  <c r="AN93"/>
  <c r="AO92"/>
  <c r="AN92"/>
  <c r="AO99"/>
  <c r="AN99"/>
  <c r="AO98"/>
  <c r="AN98"/>
  <c r="AO82"/>
  <c r="AN82"/>
  <c r="AO95"/>
  <c r="AN95"/>
  <c r="AO94"/>
  <c r="AN94"/>
  <c r="AO83"/>
  <c r="AN83"/>
  <c r="AO91"/>
  <c r="AN91"/>
  <c r="AO90"/>
  <c r="AN90"/>
  <c r="AM90"/>
  <c r="AL90"/>
  <c r="AP6"/>
  <c r="AP10"/>
  <c r="AP14"/>
  <c r="AP18"/>
  <c r="AP22"/>
  <c r="AP26"/>
  <c r="AP30"/>
  <c r="AP34"/>
  <c r="AP38"/>
  <c r="AP42"/>
  <c r="AP46"/>
  <c r="AP50"/>
  <c r="AP54"/>
  <c r="AP58"/>
  <c r="AP62"/>
  <c r="AP66"/>
  <c r="AP70"/>
  <c r="AP74"/>
  <c r="AP78"/>
  <c r="AP82"/>
  <c r="AP86"/>
  <c r="AP90"/>
  <c r="AP94"/>
  <c r="AP98"/>
  <c r="AP2"/>
  <c r="AP5"/>
  <c r="AP9"/>
  <c r="AP13"/>
  <c r="AP17"/>
  <c r="AP21"/>
  <c r="AP25"/>
  <c r="AP29"/>
  <c r="AP33"/>
  <c r="AP37"/>
  <c r="AP41"/>
  <c r="AP45"/>
  <c r="AP49"/>
  <c r="AP53"/>
  <c r="AP57"/>
  <c r="AP61"/>
  <c r="AP65"/>
  <c r="AP69"/>
  <c r="AP73"/>
  <c r="AP77"/>
  <c r="AP81"/>
  <c r="AP85"/>
  <c r="AP89"/>
  <c r="AP93"/>
  <c r="AP97"/>
  <c r="AP101"/>
  <c r="AM20"/>
  <c r="AL20"/>
  <c r="AM6"/>
  <c r="AL6"/>
  <c r="AM21"/>
  <c r="AL21"/>
  <c r="AM10"/>
  <c r="AL10"/>
  <c r="AL3"/>
  <c r="AM3"/>
  <c r="AL13"/>
  <c r="AM13"/>
  <c r="AM19"/>
  <c r="AL19"/>
  <c r="AM17"/>
  <c r="AL17"/>
  <c r="AM2"/>
  <c r="AL2"/>
  <c r="AL9"/>
  <c r="AM9"/>
  <c r="AM38"/>
  <c r="AL38"/>
  <c r="AM27"/>
  <c r="AL27"/>
  <c r="AM25"/>
  <c r="AL25"/>
  <c r="AM30"/>
  <c r="AL30"/>
  <c r="AM33"/>
  <c r="AL33"/>
  <c r="AM23"/>
  <c r="AL23"/>
  <c r="AM32"/>
  <c r="AL32"/>
  <c r="AM34"/>
  <c r="AL34"/>
  <c r="AM36"/>
  <c r="AL36"/>
  <c r="AM39"/>
  <c r="AL39"/>
  <c r="AM24"/>
  <c r="AL24"/>
  <c r="AM40"/>
  <c r="AL40"/>
  <c r="AM37"/>
  <c r="AL37"/>
  <c r="AM22"/>
  <c r="AL22"/>
  <c r="AM31"/>
  <c r="AL31"/>
  <c r="AM29"/>
  <c r="AL29"/>
  <c r="AM47"/>
  <c r="AL47"/>
  <c r="AM60"/>
  <c r="AL60"/>
  <c r="AM48"/>
  <c r="AL48"/>
  <c r="AM45"/>
  <c r="AL45"/>
  <c r="AM61"/>
  <c r="AL61"/>
  <c r="AM46"/>
  <c r="AL46"/>
  <c r="AM49"/>
  <c r="AL49"/>
  <c r="AM56"/>
  <c r="AL56"/>
  <c r="AM54"/>
  <c r="AL54"/>
  <c r="AM43"/>
  <c r="AL43"/>
  <c r="AM53"/>
  <c r="AL53"/>
  <c r="AM58"/>
  <c r="AL58"/>
  <c r="AM55"/>
  <c r="AL55"/>
  <c r="AM59"/>
  <c r="AL59"/>
  <c r="AM44"/>
  <c r="AL44"/>
  <c r="AM52"/>
  <c r="AL52"/>
  <c r="AM57"/>
  <c r="AL57"/>
  <c r="AM42"/>
  <c r="AL42"/>
  <c r="AM51"/>
  <c r="AL51"/>
  <c r="AM50"/>
  <c r="AL50"/>
  <c r="AM66"/>
  <c r="AL66"/>
  <c r="AM80"/>
  <c r="AL80"/>
  <c r="AM67"/>
  <c r="AL67"/>
  <c r="AM68"/>
  <c r="AL68"/>
  <c r="AM81"/>
  <c r="AL81"/>
  <c r="AM65"/>
  <c r="AL65"/>
  <c r="AM69"/>
  <c r="AL69"/>
  <c r="AM74"/>
  <c r="AL74"/>
  <c r="AM76"/>
  <c r="AL76"/>
  <c r="AM63"/>
  <c r="AL63"/>
  <c r="AM72"/>
  <c r="AL72"/>
  <c r="AM73"/>
  <c r="AL73"/>
  <c r="AM77"/>
  <c r="AL77"/>
  <c r="AM79"/>
  <c r="AL79"/>
  <c r="AM64"/>
  <c r="AL64"/>
  <c r="AM78"/>
  <c r="AL78"/>
  <c r="AM75"/>
  <c r="AL75"/>
  <c r="AM62"/>
  <c r="AL62"/>
  <c r="AM71"/>
  <c r="AL71"/>
  <c r="AM70"/>
  <c r="AL70"/>
  <c r="AM86"/>
  <c r="AL86"/>
  <c r="AM100"/>
  <c r="AL100"/>
  <c r="AM87"/>
  <c r="AL87"/>
  <c r="AM88"/>
  <c r="AL88"/>
  <c r="AM101"/>
  <c r="AL101"/>
  <c r="AM85"/>
  <c r="AL85"/>
  <c r="AM89"/>
  <c r="AL89"/>
  <c r="AI96"/>
  <c r="AK96" s="1"/>
  <c r="AH96"/>
  <c r="AR96" s="1"/>
  <c r="AM97"/>
  <c r="AL97"/>
  <c r="AM84"/>
  <c r="AL84"/>
  <c r="AM93"/>
  <c r="AL93"/>
  <c r="AM92"/>
  <c r="AL92"/>
  <c r="AM99"/>
  <c r="AL99"/>
  <c r="AM98"/>
  <c r="AL98"/>
  <c r="AM82"/>
  <c r="AL82"/>
  <c r="AM95"/>
  <c r="AL95"/>
  <c r="AM94"/>
  <c r="AL94"/>
  <c r="AM83"/>
  <c r="AL83"/>
  <c r="AM91"/>
  <c r="AL91"/>
  <c r="AP4"/>
  <c r="AP8"/>
  <c r="AP12"/>
  <c r="AP16"/>
  <c r="AP20"/>
  <c r="AP24"/>
  <c r="AP28"/>
  <c r="AP32"/>
  <c r="AP36"/>
  <c r="AP40"/>
  <c r="AP44"/>
  <c r="AP48"/>
  <c r="AP52"/>
  <c r="AP56"/>
  <c r="AP60"/>
  <c r="AP64"/>
  <c r="AP68"/>
  <c r="AP72"/>
  <c r="AP76"/>
  <c r="AP80"/>
  <c r="AP84"/>
  <c r="AP88"/>
  <c r="AP92"/>
  <c r="AP96"/>
  <c r="AP100"/>
  <c r="AP3"/>
  <c r="AP7"/>
  <c r="AP11"/>
  <c r="AP15"/>
  <c r="AP19"/>
  <c r="AP23"/>
  <c r="AP27"/>
  <c r="AP31"/>
  <c r="AP35"/>
  <c r="AP39"/>
  <c r="AP43"/>
  <c r="AP47"/>
  <c r="AP51"/>
  <c r="AP55"/>
  <c r="AP59"/>
  <c r="AP63"/>
  <c r="AP67"/>
  <c r="AP71"/>
  <c r="AP75"/>
  <c r="AP79"/>
  <c r="AP83"/>
  <c r="AP87"/>
  <c r="AP91"/>
  <c r="AP95"/>
  <c r="AP99"/>
  <c r="AM96" l="1"/>
  <c r="AL96"/>
</calcChain>
</file>

<file path=xl/sharedStrings.xml><?xml version="1.0" encoding="utf-8"?>
<sst xmlns="http://schemas.openxmlformats.org/spreadsheetml/2006/main" count="369" uniqueCount="88">
  <si>
    <t>Equity capital</t>
  </si>
  <si>
    <t>year</t>
  </si>
  <si>
    <t>Bank</t>
  </si>
  <si>
    <t>Ownership</t>
  </si>
  <si>
    <t>Claim on banking and financial establishments</t>
  </si>
  <si>
    <t>Claims on clients</t>
  </si>
  <si>
    <t>Commercial securities</t>
  </si>
  <si>
    <t>Investment protfolio</t>
  </si>
  <si>
    <t>Fixed assets</t>
  </si>
  <si>
    <t>Other assets</t>
  </si>
  <si>
    <t>TOTAL ASSETS</t>
  </si>
  <si>
    <t>Borrowing and special resources</t>
  </si>
  <si>
    <t>Other liabilities</t>
  </si>
  <si>
    <t>TOTAL LIABILITIES</t>
  </si>
  <si>
    <t>Interests on loans and similar revenues</t>
  </si>
  <si>
    <t>Commissions (in proceeds)</t>
  </si>
  <si>
    <t>Earnings on Commercial Securities portfolio and financial transactions</t>
  </si>
  <si>
    <t>Other operating products</t>
  </si>
  <si>
    <t>Total revenues</t>
  </si>
  <si>
    <t>Interests incurred and similar charges</t>
  </si>
  <si>
    <t xml:space="preserve">Commissions incurred </t>
  </si>
  <si>
    <t>LLP</t>
  </si>
  <si>
    <t>Wage bill</t>
  </si>
  <si>
    <t>General operating charges</t>
  </si>
  <si>
    <t>Endowments for amortization and for provisions on fixed assets</t>
  </si>
  <si>
    <t>Total expenses</t>
  </si>
  <si>
    <t>Pretax income]</t>
  </si>
  <si>
    <t>Tax on profits</t>
  </si>
  <si>
    <t>Net profit</t>
  </si>
  <si>
    <t>Private</t>
  </si>
  <si>
    <t>Foreign</t>
  </si>
  <si>
    <t>Cash and due from Central bank</t>
  </si>
  <si>
    <t>Central Bank accounts</t>
  </si>
  <si>
    <t>Clients depsits</t>
  </si>
  <si>
    <t>Deposits of banking and financial establishments</t>
  </si>
  <si>
    <t>International Banking Corporation</t>
  </si>
  <si>
    <t>BanK ABC</t>
  </si>
  <si>
    <t>Housing Bank</t>
  </si>
  <si>
    <t>First National Bank</t>
  </si>
  <si>
    <t>National Principality Bank</t>
  </si>
  <si>
    <t>South Bank</t>
  </si>
  <si>
    <t>Bank Franco</t>
  </si>
  <si>
    <t>National Bank of Agriculture</t>
  </si>
  <si>
    <t>Solidarity Bank</t>
  </si>
  <si>
    <t>Development Bank</t>
  </si>
  <si>
    <t>First International Bank</t>
  </si>
  <si>
    <t>First Gulf Bank FGB</t>
  </si>
  <si>
    <t>Citibank-Local</t>
  </si>
  <si>
    <t>International Bank</t>
  </si>
  <si>
    <t>First Bank Union</t>
  </si>
  <si>
    <t>Industrial and commercial Bank</t>
  </si>
  <si>
    <t>Banking society</t>
  </si>
  <si>
    <t>Northern  Bank</t>
  </si>
  <si>
    <t>AA Bank</t>
  </si>
  <si>
    <t>BAT</t>
  </si>
  <si>
    <t>Size</t>
  </si>
  <si>
    <t>Large</t>
  </si>
  <si>
    <t>Medium</t>
  </si>
  <si>
    <t>small</t>
  </si>
  <si>
    <t>Government</t>
  </si>
  <si>
    <t>earnings on Investment portfolio</t>
  </si>
  <si>
    <t>Number of Employees</t>
  </si>
  <si>
    <t>Number of Branches</t>
  </si>
  <si>
    <t>ROE</t>
  </si>
  <si>
    <t>ROA</t>
  </si>
  <si>
    <t>NIM</t>
  </si>
  <si>
    <t>ASSET UTILIZATION</t>
  </si>
  <si>
    <t>EFFICIENCY RATIO</t>
  </si>
  <si>
    <t>LEQUIDITY RATIO</t>
  </si>
  <si>
    <t>CAPITAL RATIO</t>
  </si>
  <si>
    <t>FINANCIAL LEVERAGE (debt to equity)</t>
  </si>
  <si>
    <t>DEBT RATIO</t>
  </si>
  <si>
    <t>Row Labels</t>
  </si>
  <si>
    <t>(blank)</t>
  </si>
  <si>
    <t>Grand Total</t>
  </si>
  <si>
    <t>Values</t>
  </si>
  <si>
    <t>Average of CAPITAL RATIO</t>
  </si>
  <si>
    <t>Average of LEQUIDITY RATIO</t>
  </si>
  <si>
    <t>Average of NIM</t>
  </si>
  <si>
    <t>Average of ASSET UTILIZATION</t>
  </si>
  <si>
    <t>Average of DEBT RATIO</t>
  </si>
  <si>
    <t>Average of FINANCIAL LEVERAGE (debt to equity)</t>
  </si>
  <si>
    <t>Average of ROE</t>
  </si>
  <si>
    <t>Average of ROA</t>
  </si>
  <si>
    <t>Average of EFFICIENCY RATIO</t>
  </si>
  <si>
    <t>Average of Equity capital</t>
  </si>
  <si>
    <t>Average of TOTAL LIABILITIES</t>
  </si>
  <si>
    <t>Average of TOTAL ASSETS</t>
  </si>
</sst>
</file>

<file path=xl/styles.xml><?xml version="1.0" encoding="utf-8"?>
<styleSheet xmlns="http://schemas.openxmlformats.org/spreadsheetml/2006/main">
  <numFmts count="1">
    <numFmt numFmtId="169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pivotButton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pivotButton="1" applyBorder="1" applyAlignment="1">
      <alignment horizontal="center" vertical="center" wrapText="1"/>
    </xf>
    <xf numFmtId="0" fontId="0" fillId="0" borderId="13" xfId="0" applyBorder="1"/>
    <xf numFmtId="0" fontId="0" fillId="0" borderId="14" xfId="0" pivotButton="1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4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" refreshedDate="40882.577522222222" createdVersion="3" refreshedVersion="3" minRefreshableVersion="3" recordCount="102">
  <cacheSource type="worksheet">
    <worksheetSource ref="A1:AT1048576" sheet="Sheet1"/>
  </cacheSource>
  <cacheFields count="46">
    <cacheField name="year" numFmtId="0">
      <sharedItems containsString="0" containsBlank="1" containsNumber="1" containsInteger="1" minValue="2005" maxValue="2009" count="6">
        <n v="2005"/>
        <n v="2006"/>
        <n v="2007"/>
        <n v="2008"/>
        <n v="2009"/>
        <m/>
      </sharedItems>
    </cacheField>
    <cacheField name="Bank" numFmtId="0">
      <sharedItems containsBlank="1" count="21">
        <s v="Banking society"/>
        <s v="National Bank of Agriculture"/>
        <s v="BAT"/>
        <s v="Housing Bank"/>
        <s v="South Bank"/>
        <s v="AA Bank"/>
        <s v="International Bank"/>
        <s v="First Bank Union"/>
        <s v="First National Bank"/>
        <s v="Industrial and commercial Bank"/>
        <s v="Solidarity Bank"/>
        <s v="Development Bank"/>
        <s v="National Principality Bank"/>
        <s v="First International Bank"/>
        <s v="Northern  Bank"/>
        <s v="Citibank-Local"/>
        <s v="Bank Franco"/>
        <s v="First Gulf Bank FGB"/>
        <s v="International Banking Corporation"/>
        <s v="BanK ABC"/>
        <m/>
      </sharedItems>
    </cacheField>
    <cacheField name="Number of Branches" numFmtId="0">
      <sharedItems containsString="0" containsBlank="1" containsNumber="1" containsInteger="1" minValue="1" maxValue="154"/>
    </cacheField>
    <cacheField name="Number of Employees" numFmtId="0">
      <sharedItems containsString="0" containsBlank="1" containsNumber="1" containsInteger="1" minValue="39" maxValue="2767"/>
    </cacheField>
    <cacheField name="Ownership" numFmtId="0">
      <sharedItems containsBlank="1"/>
    </cacheField>
    <cacheField name="Size" numFmtId="0">
      <sharedItems containsBlank="1" count="4">
        <s v="Large"/>
        <s v="Medium"/>
        <s v="small"/>
        <m/>
      </sharedItems>
    </cacheField>
    <cacheField name="Cash and due from Central bank" numFmtId="0">
      <sharedItems containsString="0" containsBlank="1" containsNumber="1" minValue="7.3999999999999996E-2" maxValue="631.13199999999995"/>
    </cacheField>
    <cacheField name="Claim on banking and financial establishments" numFmtId="0">
      <sharedItems containsString="0" containsBlank="1" containsNumber="1" minValue="0.53100000000000003" maxValue="1436.7149999999999"/>
    </cacheField>
    <cacheField name="Claims on clients" numFmtId="0">
      <sharedItems containsString="0" containsBlank="1" containsNumber="1" minValue="21.442" maxValue="4796.0439999999999"/>
    </cacheField>
    <cacheField name="Commercial securities" numFmtId="0">
      <sharedItems containsString="0" containsBlank="1" containsNumber="1" minValue="0" maxValue="844.26499999999999"/>
    </cacheField>
    <cacheField name="Investment protfolio" numFmtId="0">
      <sharedItems containsString="0" containsBlank="1" containsNumber="1" minValue="0" maxValue="450.20299999999997"/>
    </cacheField>
    <cacheField name="Fixed assets" numFmtId="0">
      <sharedItems containsString="0" containsBlank="1" containsNumber="1" minValue="7.5999999999999998E-2" maxValue="129.52199999999999"/>
    </cacheField>
    <cacheField name="Other assets" numFmtId="0">
      <sharedItems containsString="0" containsBlank="1" containsNumber="1" minValue="2.0099999999999998" maxValue="536.16"/>
    </cacheField>
    <cacheField name="TOTAL ASSETS" numFmtId="0">
      <sharedItems containsString="0" containsBlank="1" containsNumber="1" minValue="82.473000000000013" maxValue="6171.0490000000009"/>
    </cacheField>
    <cacheField name="Central Bank accounts" numFmtId="0">
      <sharedItems containsString="0" containsBlank="1" containsNumber="1" minValue="0" maxValue="74"/>
    </cacheField>
    <cacheField name="Deposits of banking and financial establishments" numFmtId="0">
      <sharedItems containsString="0" containsBlank="1" containsNumber="1" minValue="9.5000000000000001E-2" maxValue="306.37200000000001"/>
    </cacheField>
    <cacheField name="Clients depsits" numFmtId="0">
      <sharedItems containsString="0" containsBlank="1" containsNumber="1" minValue="2.8140000000000001" maxValue="5310.6450000000004"/>
    </cacheField>
    <cacheField name="Borrowing and special resources" numFmtId="0">
      <sharedItems containsString="0" containsBlank="1" containsNumber="1" minValue="0" maxValue="2798.9670000000001"/>
    </cacheField>
    <cacheField name="Other liabilities" numFmtId="0">
      <sharedItems containsString="0" containsBlank="1" containsNumber="1" minValue="1.444" maxValue="810.69399999999996"/>
    </cacheField>
    <cacheField name="TOTAL LIABILITIES" numFmtId="0">
      <sharedItems containsString="0" containsBlank="1" containsNumber="1" minValue="36.396999999999998" maxValue="5680.1480000000001"/>
    </cacheField>
    <cacheField name="Equity capital" numFmtId="0">
      <sharedItems containsString="0" containsBlank="1" containsNumber="1" minValue="-19.088000000000001" maxValue="514.09"/>
    </cacheField>
    <cacheField name="Interests on loans and similar revenues" numFmtId="0">
      <sharedItems containsString="0" containsBlank="1" containsNumber="1" minValue="4.5579999999999998" maxValue="321.95699999999999"/>
    </cacheField>
    <cacheField name="Commissions (in proceeds)" numFmtId="0">
      <sharedItems containsString="0" containsBlank="1" containsNumber="1" minValue="0.223" maxValue="54.85"/>
    </cacheField>
    <cacheField name="Earnings on Commercial Securities portfolio and financial transactions" numFmtId="0">
      <sharedItems containsString="0" containsBlank="1" containsNumber="1" minValue="0" maxValue="64.468999999999994"/>
    </cacheField>
    <cacheField name="earnings on Investment portfolio" numFmtId="0">
      <sharedItems containsString="0" containsBlank="1" containsNumber="1" minValue="0" maxValue="21.765999999999998"/>
    </cacheField>
    <cacheField name="Other operating products" numFmtId="0">
      <sharedItems containsString="0" containsBlank="1" containsNumber="1" minValue="0" maxValue="15.132"/>
    </cacheField>
    <cacheField name="Total revenues" numFmtId="0">
      <sharedItems containsString="0" containsBlank="1" containsNumber="1" minValue="6.649" maxValue="406.04300000000001"/>
    </cacheField>
    <cacheField name="Interests incurred and similar charges" numFmtId="0">
      <sharedItems containsString="0" containsBlank="1" containsNumber="1" minValue="0.27700000000000002" maxValue="173.04499999999999"/>
    </cacheField>
    <cacheField name="Commissions incurred " numFmtId="0">
      <sharedItems containsString="0" containsBlank="1" containsNumber="1" minValue="0" maxValue="6.548"/>
    </cacheField>
    <cacheField name="LLP" numFmtId="0">
      <sharedItems containsString="0" containsBlank="1" containsNumber="1" minValue="0" maxValue="191.392"/>
    </cacheField>
    <cacheField name="Wage bill" numFmtId="0">
      <sharedItems containsString="0" containsBlank="1" containsNumber="1" minValue="1.823" maxValue="109.226"/>
    </cacheField>
    <cacheField name="General operating charges" numFmtId="0">
      <sharedItems containsString="0" containsBlank="1" containsNumber="1" minValue="0.9" maxValue="33.328000000000003"/>
    </cacheField>
    <cacheField name="Endowments for amortization and for provisions on fixed assets" numFmtId="0">
      <sharedItems containsString="0" containsBlank="1" containsNumber="1" minValue="3.5000000000000003E-2" maxValue="15.849"/>
    </cacheField>
    <cacheField name="Total expenses" numFmtId="0">
      <sharedItems containsString="0" containsBlank="1" containsNumber="1" minValue="6.31" maxValue="351.38200000000001"/>
    </cacheField>
    <cacheField name="Pretax income]" numFmtId="0">
      <sharedItems containsString="0" containsBlank="1" containsNumber="1" minValue="-175.12699999999995" maxValue="80.659999999999968"/>
    </cacheField>
    <cacheField name="Tax on profits" numFmtId="0">
      <sharedItems containsString="0" containsBlank="1" containsNumber="1" minValue="0" maxValue="17.561"/>
    </cacheField>
    <cacheField name="Net profit" numFmtId="0">
      <sharedItems containsString="0" containsBlank="1" containsNumber="1" minValue="-175.12699999999995" maxValue="63.988000000000014"/>
    </cacheField>
    <cacheField name="ROE" numFmtId="0">
      <sharedItems containsString="0" containsBlank="1" containsNumber="1" minValue="-1.6442254789176207" maxValue="9.1747170997485306" count="100">
        <n v="1.8265245776717041E-2"/>
        <n v="4.4758613050998215E-3"/>
        <n v="6.7246944040659187E-2"/>
        <n v="0.1058307431166369"/>
        <n v="4.1897783326851588E-2"/>
        <n v="8.8531970669807225E-2"/>
        <n v="0.10031143319159128"/>
        <n v="4.288009276594593E-4"/>
        <n v="0.11470299222188389"/>
        <n v="5.3815029289601336E-2"/>
        <n v="1.5224060989215317E-2"/>
        <n v="2.1733184502908598E-3"/>
        <n v="4.1966482164821663E-2"/>
        <n v="-2.7866296955400367E-3"/>
        <n v="-3.0641192420419131E-2"/>
        <n v="9.4546267322306671E-2"/>
        <n v="0.12472749922142627"/>
        <n v="2.2428219282713623E-2"/>
        <n v="-1.325446579036063"/>
        <n v="2.1247581898328722E-2"/>
        <n v="3.6035360251313445E-2"/>
        <n v="3.7627340092004843E-2"/>
        <n v="6.2561352074720106E-2"/>
        <n v="0.16908467316656881"/>
        <n v="8.9838390677619007E-2"/>
        <n v="-1.6442254789176207"/>
        <n v="0.12157671342553492"/>
        <n v="-2.4071526822558513E-3"/>
        <n v="0.12626738305941848"/>
        <n v="8.7563835884621952E-2"/>
        <n v="8.9454511919583347E-3"/>
        <n v="3.0719853278312375E-2"/>
        <n v="3.8733691769748474E-2"/>
        <n v="3.1827561457024908E-2"/>
        <n v="7.0317464703119059E-3"/>
        <n v="2.4574483739637998E-2"/>
        <n v="3.8441791811063816E-2"/>
        <n v="4.6017032889474431E-2"/>
        <n v="0.11894240683458526"/>
        <n v="1.6313671667862399E-2"/>
        <n v="5.4727851047998557E-2"/>
        <n v="1.425595053456578E-2"/>
        <n v="6.5616631132070807E-2"/>
        <n v="0.16545955477870647"/>
        <n v="0.10479681800685514"/>
        <n v="0.1370095407863553"/>
        <n v="0.16178962044582201"/>
        <n v="9.1747170997485306"/>
        <n v="0.10769465928892434"/>
        <n v="7.8185225785918896E-2"/>
        <n v="9.9601593625497937E-3"/>
        <n v="2.0758661887694402E-2"/>
        <n v="1.4757952973720642E-2"/>
        <n v="4.9436319317489361E-2"/>
        <n v="1.384525267586193E-3"/>
        <n v="4.7342846984516525E-2"/>
        <n v="4.9120668219730344E-2"/>
        <n v="1.8502147006819878E-2"/>
        <n v="1.0114131947666373E-2"/>
        <n v="7.6729705369177503E-2"/>
        <n v="8.0158444539547999E-2"/>
        <n v="7.8845295327744175E-2"/>
        <n v="0.16387173338486796"/>
        <n v="0.12677925567735709"/>
        <n v="0.1306091587494658"/>
        <n v="0.27523705936886383"/>
        <n v="0.14652747997965554"/>
        <n v="3.1129755934933986E-2"/>
        <n v="0.13761253694286729"/>
        <n v="9.1940487782784953E-3"/>
        <n v="5.2882768499527943E-2"/>
        <n v="5.7054816494937682E-2"/>
        <n v="7.2925965830383285E-2"/>
        <n v="2.004975852480622E-2"/>
        <n v="1.7257843530730579E-2"/>
        <n v="0.13567805659370002"/>
        <n v="5.4324136332019483E-2"/>
        <n v="-0.11586182792567137"/>
        <n v="3.0620368669221807E-5"/>
        <n v="0.13034807425529793"/>
        <n v="0.12308934233305452"/>
        <n v="8.2931648692293358E-2"/>
        <n v="0.12715410858141898"/>
        <n v="0.13890297907749463"/>
        <n v="0.15400826152443867"/>
        <n v="0.17855481727574754"/>
        <n v="0.14283529694854416"/>
        <n v="8.1811440278528741E-2"/>
        <n v="0.11959688003499826"/>
        <n v="6.1990171686038577E-2"/>
        <n v="1.5750647969694945E-2"/>
        <n v="8.5631635117676755E-2"/>
        <n v="0.12234042553191489"/>
        <n v="3.9690208794119108E-2"/>
        <n v="-0.15010630758327392"/>
        <n v="5.9096388554032799E-2"/>
        <n v="8.8342642260686513E-3"/>
        <n v="-6.8182707738071877E-2"/>
        <n v="5.9316648004115735E-3"/>
        <m/>
      </sharedItems>
    </cacheField>
    <cacheField name="ROA" numFmtId="0">
      <sharedItems containsString="0" containsBlank="1" containsNumber="1" minValue="-0.12212664202975061" maxValue="3.4917992698068119E-2" count="100">
        <n v="1.7762502116883782E-3"/>
        <n v="3.775305144547962E-4"/>
        <n v="5.2101115322734492E-3"/>
        <n v="7.3020656230711693E-3"/>
        <n v="2.6464283775036635E-3"/>
        <n v="8.7235257232168607E-3"/>
        <n v="9.2135909405465094E-3"/>
        <n v="3.9705086277473657E-5"/>
        <n v="1.9329544507047346E-2"/>
        <n v="6.6163210285161769E-3"/>
        <n v="1.8506170607115403E-3"/>
        <n v="9.3209941125556523E-4"/>
        <n v="2.0527726908657454E-2"/>
        <n v="-8.2952790827557469E-4"/>
        <n v="-8.1169842185897702E-3"/>
        <n v="9.5189230790003118E-3"/>
        <n v="4.0700392268449804E-3"/>
        <n v="1.7903465401414551E-2"/>
        <n v="-0.12212664202975061"/>
        <n v="8.1238708425787776E-3"/>
        <n v="3.3679754883277797E-3"/>
        <n v="3.0647195478837523E-3"/>
        <n v="5.7517263405451862E-3"/>
        <n v="1.1274683754287435E-2"/>
        <n v="8.3656842684236669E-3"/>
        <n v="-7.5748428484524469E-2"/>
        <n v="1.025419487688028E-2"/>
        <n v="-2.1455742556900786E-4"/>
        <n v="2.2073802560718017E-2"/>
        <n v="9.931965633660415E-3"/>
        <n v="9.5445667307891184E-4"/>
        <n v="5.90667454223266E-4"/>
        <n v="1.7087750958718704E-2"/>
        <n v="1.4256434987039591E-2"/>
        <n v="1.7310628862157659E-3"/>
        <n v="5.2062585948297645E-3"/>
        <n v="3.0196402645587821E-3"/>
        <n v="3.4771390550877163E-2"/>
        <n v="1.7726506890287725E-2"/>
        <n v="5.802278753453083E-3"/>
        <n v="4.9303991496702894E-3"/>
        <n v="1.0917203453914119E-3"/>
        <n v="5.7670570593862111E-3"/>
        <n v="1.3599306343422157E-2"/>
        <n v="1.0337809543027368E-2"/>
        <n v="9.8639068873440146E-3"/>
        <n v="2.8206420661240655E-2"/>
        <n v="-0.10078201925439707"/>
        <n v="1.1701298675416191E-2"/>
        <n v="4.5141150313293063E-3"/>
        <n v="9.0122379976671719E-4"/>
        <n v="3.1731827251019684E-4"/>
        <n v="2.6541694340176526E-3"/>
        <n v="1.7508551942936698E-2"/>
        <n v="2.3550298001848808E-4"/>
        <n v="2.0793782992639058E-2"/>
        <n v="3.4917992698068119E-2"/>
        <n v="1.3200100915447251E-3"/>
        <n v="2.9864922871781891E-3"/>
        <n v="6.477937992540846E-3"/>
        <n v="5.9090965311371715E-3"/>
        <n v="6.3044923050429875E-3"/>
        <n v="1.3820731533466468E-2"/>
        <n v="1.1889442632122276E-2"/>
        <n v="1.1349490150571108E-2"/>
        <n v="1.3277731548601507E-2"/>
        <n v="2.4489702374131447E-2"/>
        <n v="1.0597147612922573E-3"/>
        <n v="1.4285013385919384E-2"/>
        <n v="7.6188045607740429E-4"/>
        <n v="1.8063178870395248E-2"/>
        <n v="1.7862940996465727E-2"/>
        <n v="1.1227594574356159E-2"/>
        <n v="3.3833843722216953E-4"/>
        <n v="3.206974591091451E-3"/>
        <n v="1.3239943862117029E-2"/>
        <n v="3.1297274011440938E-2"/>
        <n v="-8.2570521203063733E-3"/>
        <n v="7.2977785562034467E-6"/>
        <n v="1.0369063671346639E-2"/>
        <n v="1.0658165601001695E-2"/>
        <n v="7.2371938546081623E-3"/>
        <n v="1.0100959370932675E-2"/>
        <n v="1.2057652514103283E-2"/>
        <n v="1.245741685338325E-2"/>
        <n v="1.2365480534203947E-2"/>
        <n v="2.4271640604698788E-2"/>
        <n v="2.6958408919592895E-3"/>
        <n v="1.2661144795217264E-2"/>
        <n v="1.5233274728216234E-2"/>
        <n v="1.2108496213327513E-3"/>
        <n v="1.0793550773762003E-2"/>
        <n v="6.7865600387371104E-3"/>
        <n v="1.0628265628054785E-2"/>
        <n v="-2.5774513168366651E-3"/>
        <n v="2.754253195560262E-2"/>
        <n v="1.7765544851745217E-3"/>
        <n v="-7.7412244644023591E-3"/>
        <n v="1.3901399360251902E-3"/>
        <m/>
      </sharedItems>
    </cacheField>
    <cacheField name="NIM" numFmtId="0">
      <sharedItems containsString="0" containsBlank="1" containsNumber="1" minValue="-3.7403250734487975E-3" maxValue="4.7031239607121481E-2" count="100">
        <n v="1.8577204031228731E-2"/>
        <n v="2.1902998133667365E-2"/>
        <n v="2.6043740285239016E-2"/>
        <n v="2.5106402266426835E-2"/>
        <n v="1.9205028601767048E-2"/>
        <n v="2.4657694503458151E-2"/>
        <n v="9.4198776802148446E-3"/>
        <n v="2.3261029066360066E-2"/>
        <n v="3.3351933450065097E-2"/>
        <n v="3.5078051138716704E-2"/>
        <n v="8.6484562180733221E-3"/>
        <n v="2.936747226687211E-2"/>
        <n v="3.6524237307893344E-2"/>
        <n v="2.7653667991721146E-2"/>
        <n v="2.8332634428468815E-2"/>
        <n v="-4.1406190225438938E-4"/>
        <n v="2.4659051645291766E-2"/>
        <n v="4.7031239607121481E-2"/>
        <n v="2.1788143225365673E-2"/>
        <n v="3.6266414462915134E-2"/>
        <n v="2.556266414445604E-2"/>
        <n v="2.3261457355850088E-2"/>
        <n v="2.8720402998291806E-2"/>
        <n v="2.5535871602334875E-2"/>
        <n v="2.192258921412427E-2"/>
        <n v="2.1428373919295075E-2"/>
        <n v="7.6825519578250564E-3"/>
        <n v="2.0705060436363557E-2"/>
        <n v="3.883013432359992E-2"/>
        <n v="3.2839693385166256E-2"/>
        <n v="1.4557924204332445E-2"/>
        <n v="1.6597461599268865E-2"/>
        <n v="3.4384495959448515E-2"/>
        <n v="3.6670886330299191E-2"/>
        <n v="2.0119780029179805E-2"/>
        <n v="4.0060133499139221E-2"/>
        <n v="1.7215478302952093E-2"/>
        <n v="3.9733652976849554E-2"/>
        <n v="6.5582587411436022E-3"/>
        <n v="3.7953337697061142E-2"/>
        <n v="2.9021440719275753E-2"/>
        <n v="2.2408079720329557E-2"/>
        <n v="2.6773391245895704E-2"/>
        <n v="2.9705323314981526E-2"/>
        <n v="2.3306088411831537E-2"/>
        <n v="9.7753121960254159E-3"/>
        <n v="3.8134085207571618E-2"/>
        <n v="1.9913896739390032E-2"/>
        <n v="3.097250188168096E-2"/>
        <n v="-3.7403250734487975E-3"/>
        <n v="1.6259320415101614E-2"/>
        <n v="1.4950484652296788E-2"/>
        <n v="1.168879303697181E-2"/>
        <n v="3.3349879679288659E-2"/>
        <n v="3.9516192339510765E-2"/>
        <n v="2.802307494457849E-2"/>
        <n v="3.3004560489770005E-2"/>
        <n v="2.0435378072514949E-2"/>
        <n v="3.2139040851926599E-2"/>
        <n v="2.6735893127636641E-2"/>
        <n v="2.3971590447716459E-2"/>
        <n v="2.642143017944287E-2"/>
        <n v="3.0933370552854514E-2"/>
        <n v="2.1119295228665288E-2"/>
        <n v="1.1350442368890646E-2"/>
        <n v="2.2632889122401991E-2"/>
        <n v="3.5337993395351742E-2"/>
        <n v="2.3812135885601871E-2"/>
        <n v="3.1709466732635694E-2"/>
        <n v="1.6479887106580698E-2"/>
        <n v="2.6916849774488265E-2"/>
        <n v="3.0584475803154924E-2"/>
        <n v="4.0531189869098282E-2"/>
        <n v="7.8855082485429252E-3"/>
        <n v="1.148030038061928E-2"/>
        <n v="-1.3155281161572247E-3"/>
        <n v="3.3160684051814819E-2"/>
        <n v="1.4629387467048597E-2"/>
        <n v="3.0096038765799697E-2"/>
        <n v="2.3162188470712188E-2"/>
        <n v="2.8095355034698535E-2"/>
        <n v="2.8310017243638096E-2"/>
        <n v="2.560878697700222E-2"/>
        <n v="1.7735334242837651E-2"/>
        <n v="9.0055348286346964E-3"/>
        <n v="2.0285301051249913E-2"/>
        <n v="3.2656562877363536E-2"/>
        <n v="2.7833967015398885E-2"/>
        <n v="2.9726043258111248E-2"/>
        <n v="2.6192837197418134E-2"/>
        <n v="1.6836089108995197E-2"/>
        <n v="2.8697251343883803E-2"/>
        <n v="9.523503287358237E-3"/>
        <n v="2.5220328067438215E-2"/>
        <n v="9.0953121539363978E-3"/>
        <n v="2.9085617972291779E-2"/>
        <n v="1.2933539068907518E-2"/>
        <n v="1.0647516542312324E-2"/>
        <n v="3.4625832488137706E-2"/>
        <m/>
      </sharedItems>
    </cacheField>
    <cacheField name="FINANCIAL LEVERAGE (debt to equity)" numFmtId="0">
      <sharedItems containsString="0" containsBlank="1" containsNumber="1" minValue="-91.035257753562433" maxValue="65.419056152927126" count="100">
        <n v="10.283036509454028"/>
        <n v="11.855627912788863"/>
        <n v="12.907006620511972"/>
        <n v="14.493261027709806"/>
        <n v="15.831822120337581"/>
        <n v="10.1486455681775"/>
        <n v="10.887333053842008"/>
        <n v="10.799647296138376"/>
        <n v="5.9340763141140966"/>
        <n v="8.1336786799884582"/>
        <n v="8.2264782447006333"/>
        <n v="2.3316380463789113"/>
        <n v="2.0443803813038128"/>
        <n v="3.3592958931699979"/>
        <n v="3.7749478864630195"/>
        <n v="9.9324541797049619"/>
        <n v="30.645281843662413"/>
        <n v="1.2527306183383677"/>
        <n v="10.853050219076508"/>
        <n v="2.6154504804490535"/>
        <n v="10.699412859802379"/>
        <n v="12.277580217082912"/>
        <n v="10.876969516736454"/>
        <n v="14.996843978197687"/>
        <n v="10.738917199722039"/>
        <n v="21.706397239033663"/>
        <n v="11.856290511861543"/>
        <n v="11.219153454475252"/>
        <n v="5.7202370417193427"/>
        <n v="8.8163651702397594"/>
        <n v="9.3722967676488231"/>
        <n v="52.008711600183403"/>
        <n v="2.2667518893108243"/>
        <n v="2.2325049345056525"/>
        <n v="4.0620976431906719"/>
        <n v="4.7201811611974955"/>
        <n v="12.730586574252341"/>
        <n v="1.3234165260702691"/>
        <n v="6.7098615407276485"/>
        <n v="2.8115973673539414"/>
        <n v="11.100085284506504"/>
        <n v="13.058243894368964"/>
        <n v="11.377836296118494"/>
        <n v="12.166764289322561"/>
        <n v="10.137236284986345"/>
        <n v="13.889987238438634"/>
        <n v="5.7359146128080791"/>
        <n v="-91.035257753562433"/>
        <n v="9.203650148268169"/>
        <n v="17.320166908306518"/>
        <n v="11.051815725603333"/>
        <n v="65.419056152927126"/>
        <n v="5.5602904564315345"/>
        <n v="2.823552711761121"/>
        <n v="5.8790137920017029"/>
        <n v="2.2767789296096708"/>
        <n v="1.4067437565633036"/>
        <n v="14.016670876483964"/>
        <n v="3.386625838978071"/>
        <n v="11.844773052401782"/>
        <n v="13.565262323464188"/>
        <n v="12.506208511774297"/>
        <n v="11.856950769071645"/>
        <n v="10.663179057261399"/>
        <n v="11.507931811623584"/>
        <n v="20.729223087648091"/>
        <n v="5.9832282867770985"/>
        <n v="29.375599049854841"/>
        <n v="9.6333502269245894"/>
        <n v="12.067573993976312"/>
        <n v="2.9276556955431841"/>
        <n v="3.194032634728305"/>
        <n v="6.4952439587501933"/>
        <n v="59.259476072003515"/>
        <n v="5.3813471359176264"/>
        <n v="10.247630806193275"/>
        <n v="1.7357465801066543"/>
        <n v="14.03186345896196"/>
        <n v="4.1958478780084505"/>
        <n v="12.570862556808809"/>
        <n v="11.548829971405784"/>
        <n v="11.459089027923168"/>
        <n v="12.588319971598713"/>
        <n v="11.519902312247446"/>
        <n v="12.362776596226071"/>
        <n v="14.439779900332226"/>
        <n v="5.8848637088377291"/>
        <n v="30.347280702856924"/>
        <n v="9.4459768029961921"/>
        <n v="4.0693923527300173"/>
        <n v="13.007930706010059"/>
        <n v="7.9335926529236636"/>
        <n v="18.026868521549368"/>
        <n v="3.7344012826844755"/>
        <n v="58.238270729978744"/>
        <n v="2.145641099710573"/>
        <n v="4.9726953492230264"/>
        <n v="8.8077419859877093"/>
        <n v="4.2669551796144418"/>
        <m/>
      </sharedItems>
    </cacheField>
    <cacheField name="ASSET UTILIZATION" numFmtId="0">
      <sharedItems containsString="0" containsBlank="1" containsNumber="1" minValue="2.4239433130915835E-2" maxValue="0.10252287158435455" count="100">
        <n v="6.4436465639423943E-2"/>
        <n v="6.4761814417401684E-2"/>
        <n v="7.6088189577595375E-2"/>
        <n v="6.8018053782311211E-2"/>
        <n v="6.6806694804450464E-2"/>
        <n v="7.9799998128199601E-2"/>
        <n v="7.0145742956820606E-2"/>
        <n v="6.552513611574648E-2"/>
        <n v="7.971228709717483E-2"/>
        <n v="8.1359299230955806E-2"/>
        <n v="3.6766534062655391E-2"/>
        <n v="7.4076539945532427E-2"/>
        <n v="7.2296405485592241E-2"/>
        <n v="5.8953973520812109E-2"/>
        <n v="6.5077038691650088E-2"/>
        <n v="6.3972563898302803E-2"/>
        <n v="7.0552427796183009E-2"/>
        <n v="7.2157062723100476E-2"/>
        <n v="5.2091549951864852E-2"/>
        <n v="8.5252143125628982E-2"/>
        <n v="6.9719195866905795E-2"/>
        <n v="6.8508704262133041E-2"/>
        <n v="7.7229725479189562E-2"/>
        <n v="6.94580968726798E-2"/>
        <n v="7.9462386152984024E-2"/>
        <n v="7.1932549265397175E-2"/>
        <n v="7.1176693144721526E-2"/>
        <n v="6.6348254126331843E-2"/>
        <n v="8.8065361131078657E-2"/>
        <n v="8.0557978223743498E-2"/>
        <n v="2.8545142356720794E-2"/>
        <n v="6.7247930459927163E-2"/>
        <n v="8.2847892145804861E-2"/>
        <n v="7.088700008707241E-2"/>
        <n v="6.1998578419869478E-2"/>
        <n v="7.3628897333134727E-2"/>
        <n v="6.1496814002258426E-2"/>
        <n v="6.6891500665359663E-2"/>
        <n v="0.10252287158435455"/>
        <n v="8.7799682705215404E-2"/>
        <n v="7.1206096564479057E-2"/>
        <n v="6.750751238206848E-2"/>
        <n v="7.1532562889423196E-2"/>
        <n v="7.4668187521619453E-2"/>
        <n v="8.0595641825113182E-2"/>
        <n v="6.9241673192777686E-2"/>
        <n v="8.3777712894246126E-2"/>
        <n v="6.7800131324449092E-2"/>
        <n v="8.3653590008124598E-2"/>
        <n v="4.614156477071113E-2"/>
        <n v="2.4502928459404532E-2"/>
        <n v="6.6098081023454158E-2"/>
        <n v="5.793900136564107E-2"/>
        <n v="6.9823781415575867E-2"/>
        <n v="7.8648937519247855E-2"/>
        <n v="8.0719438558673307E-2"/>
        <n v="6.7815298019211545E-2"/>
        <n v="6.0607835363656007E-2"/>
        <n v="7.8991351045272287E-2"/>
        <n v="6.7272049135707709E-2"/>
        <n v="7.0305073577348942E-2"/>
        <n v="7.0279680452324814E-2"/>
        <n v="7.4853935952886697E-2"/>
        <n v="7.9863178833939355E-2"/>
        <n v="6.8781585875174328E-2"/>
        <n v="7.6757648737532658E-2"/>
        <n v="8.1095913243674031E-2"/>
        <n v="6.8680960127109017E-2"/>
        <n v="8.4290209333434993E-2"/>
        <n v="2.4239433130915835E-2"/>
        <n v="6.9857487256585207E-2"/>
        <n v="7.2769234722361742E-2"/>
        <n v="8.7095612280685131E-2"/>
        <n v="6.9312456781586484E-2"/>
        <n v="6.3290813702294016E-2"/>
        <n v="8.4180774403209369E-2"/>
        <n v="6.554995642024905E-2"/>
        <n v="4.5760425099113683E-2"/>
        <n v="7.3101847797530442E-2"/>
        <n v="6.2832915441118672E-2"/>
        <n v="6.8390359125895347E-2"/>
        <n v="7.0274021591725896E-2"/>
        <n v="6.2125767877280261E-2"/>
        <n v="6.7841766038053211E-2"/>
        <n v="5.6201387236690395E-2"/>
        <n v="6.7889640185683525E-2"/>
        <n v="7.4949939621833966E-2"/>
        <n v="6.515908319044425E-2"/>
        <n v="7.450685809656403E-2"/>
        <n v="6.6280562365781101E-2"/>
        <n v="2.4537160821606598E-2"/>
        <n v="6.0495568767733335E-2"/>
        <n v="3.7112345183963447E-2"/>
        <n v="6.3207991995737192E-2"/>
        <n v="6.0147832287993065E-2"/>
        <n v="6.5739089009654653E-2"/>
        <n v="5.1192015235553341E-2"/>
        <n v="2.9547302792084579E-2"/>
        <n v="7.5471831934918757E-2"/>
        <m/>
      </sharedItems>
    </cacheField>
    <cacheField name="DEBT RATIO" numFmtId="0">
      <sharedItems containsString="0" containsBlank="1" containsNumber="1" minValue="0.20174378644436067" maxValue="1.0109847549694104" count="100">
        <n v="0.90275246041569346"/>
        <n v="0.91565187374670542"/>
        <n v="0.92252270186250718"/>
        <n v="0.93100241566835173"/>
        <n v="0.9368360765805096"/>
        <n v="0.90146468380611888"/>
        <n v="0.90815014154020834"/>
        <n v="0.90740438344152508"/>
        <n v="0.83148177625867115"/>
        <n v="0.87705440067846163"/>
        <n v="0.87844130012205579"/>
        <n v="0.57127548610252465"/>
        <n v="0.51085423772153138"/>
        <n v="0.70231857156936828"/>
        <n v="0.7350956807679373"/>
        <n v="0.89931994833227569"/>
        <n v="0.96736854941972727"/>
        <n v="0.20174378644436067"/>
        <n v="0.90786000434769099"/>
        <n v="0.61765668764322856"/>
        <n v="0.90653692748347015"/>
        <n v="0.918550725605636"/>
        <n v="0.90806262732820064"/>
        <n v="0.93331930361789506"/>
        <n v="0.90688074212678704"/>
        <n v="0.953930632108688"/>
        <n v="0.9156565876148568"/>
        <n v="0.91086671520647522"/>
        <n v="0.82518206978020137"/>
        <n v="0.88657457118773064"/>
        <n v="0.89330256768524563"/>
        <n v="0.98077245197520957"/>
        <n v="0.55884011624049568"/>
        <n v="0.55207265858902477"/>
        <n v="0.75382177194181721"/>
        <n v="0.78814372460520066"/>
        <n v="0.92144902403613504"/>
        <n v="0.24437999654622478"/>
        <n v="0.85096562813849708"/>
        <n v="0.64433029721424062"/>
        <n v="0.90991060209277852"/>
        <n v="0.92342002430884107"/>
        <n v="0.91210982703792753"/>
        <n v="0.91780887866155247"/>
        <n v="0.90135378402089328"/>
        <n v="0.92800569339382566"/>
        <n v="0.82565988730602125"/>
        <n v="1.0109847549694104"/>
        <n v="0.8913474562928525"/>
        <n v="0.94226383583402906"/>
        <n v="0.90951713050342153"/>
        <n v="0.9847139341530341"/>
        <n v="0.82015328015044453"/>
        <n v="0.64583625592161342"/>
        <n v="0.82990344377819258"/>
        <n v="0.56078300488689115"/>
        <n v="0.2891384835835239"/>
        <n v="0.92865638290203978"/>
        <n v="0.70472084973468618"/>
        <n v="0.91557457491368088"/>
        <n v="0.92628229545769469"/>
        <n v="0.92003971474979629"/>
        <n v="0.91566128429845051"/>
        <n v="0.90621933715733494"/>
        <n v="0.91310341281393825"/>
        <n v="0.95175892527318739"/>
        <n v="0.83286614648984825"/>
        <n v="0.96595814103049094"/>
        <n v="0.89619395366680787"/>
        <n v="0.91713330280807381"/>
        <n v="0.65842978000373642"/>
        <n v="0.68691616074077377"/>
        <n v="0.84604119470326733"/>
        <n v="0.98312506174059067"/>
        <n v="0.81417292459623503"/>
        <n v="0.90241646884901039"/>
        <n v="0.42387903196182342"/>
        <n v="0.9287336280797891"/>
        <n v="0.76166914791137585"/>
        <n v="0.92045096384747538"/>
        <n v="0.91341114186667038"/>
        <n v="0.91273302811739854"/>
        <n v="0.9205612820252298"/>
        <n v="0.9131937083410121"/>
        <n v="0.91911202210794096"/>
        <n v="0.93074686685653751"/>
        <n v="0.8300725302272971"/>
        <n v="0.96704811841985361"/>
        <n v="0.89413482365499686"/>
        <n v="0.75426306600071802"/>
        <n v="0.92312382172070062"/>
        <n v="0.87395369995061656"/>
        <n v="0.94452724837901858"/>
        <n v="0.73221945787220011"/>
        <n v="0.98282916049076219"/>
        <n v="0.53393883062041914"/>
        <n v="0.79890181686753714"/>
        <n v="0.88646352247932492"/>
        <n v="0.76564084741795702"/>
        <m/>
      </sharedItems>
    </cacheField>
    <cacheField name="EFFICIENCY RATIO" numFmtId="0">
      <sharedItems containsString="0" containsBlank="1" containsNumber="1" minValue="0.17228841095466502" maxValue="2.8489328723023726" count="100">
        <n v="0.47261399956255784"/>
        <n v="0.56374006835634072"/>
        <n v="0.5692469796396713"/>
        <n v="0.46881191439880138"/>
        <n v="0.50088373413148946"/>
        <n v="0.44135083943681808"/>
        <n v="0.41279849429478882"/>
        <n v="0.64494627510220115"/>
        <n v="0.36619120766586205"/>
        <n v="0.62858446562563375"/>
        <n v="0.70306616460462623"/>
        <n v="0.56794350524288473"/>
        <n v="0.30661604077811294"/>
        <n v="0.77117581499024801"/>
        <n v="0.98277402067117536"/>
        <n v="0.3064584212747995"/>
        <n v="0.56607850198055454"/>
        <n v="0.72914426179136571"/>
        <n v="2.8489328723023726"/>
        <n v="0.67529512160432381"/>
        <n v="0.51370186520887218"/>
        <n v="0.54109350881468821"/>
        <n v="0.59052231885510909"/>
        <n v="0.4105641885755581"/>
        <n v="0.41771590244717266"/>
        <n v="1.5826761059679015"/>
        <n v="0.38160468395640962"/>
        <n v="0.62022628541788249"/>
        <n v="0.40171782066403994"/>
        <n v="0.52960964773087915"/>
        <n v="0.77861082385384339"/>
        <n v="0.46211326691137916"/>
        <n v="0.49263233763113634"/>
        <n v="0.39863939150564576"/>
        <n v="0.60175534832693378"/>
        <n v="0.66894053443733537"/>
        <n v="0.4441347651446842"/>
        <n v="0.39422930903568709"/>
        <n v="0.28280070660028911"/>
        <n v="0.65832701541571892"/>
        <n v="0.48710276772320016"/>
        <n v="0.54541162671358412"/>
        <n v="0.57557156116362274"/>
        <n v="0.39165646097217344"/>
        <n v="0.38775519361062505"/>
        <n v="0.38764624732779418"/>
        <n v="0.23630657550239564"/>
        <n v="2.0820608581250259"/>
        <n v="0.4994282265493471"/>
        <n v="0.24185840707964604"/>
        <n v="0.77170880189397151"/>
        <n v="0.38616426055121905"/>
        <n v="0.51030396702730541"/>
        <n v="0.32536125492620349"/>
        <n v="0.73588237552305269"/>
        <n v="0.43517183825202932"/>
        <n v="0.38641108369709626"/>
        <n v="0.49275254590054263"/>
        <n v="0.6710602381778239"/>
        <n v="0.46994619164491669"/>
        <n v="0.45469773845643918"/>
        <n v="0.5550087801690694"/>
        <n v="0.3940056551580316"/>
        <n v="0.35561170366655748"/>
        <n v="0.37317661825850607"/>
        <n v="0.42999954122126893"/>
        <n v="0.29180026308217211"/>
        <n v="0.61997645292995796"/>
        <n v="0.4486303771547191"/>
        <n v="0.80328249593558876"/>
        <n v="0.42857597656871793"/>
        <n v="0.24476759116589625"/>
        <n v="0.64186211024650375"/>
        <n v="0.28832038765766405"/>
        <n v="0.4631856968711906"/>
        <n v="0.17228841095466502"/>
        <n v="0.40343369504304855"/>
        <n v="0.72212646285040383"/>
        <n v="0.67714884696016775"/>
        <n v="0.50566738449238546"/>
        <n v="0.44464748807392318"/>
        <n v="0.48786214541240486"/>
        <n v="0.4371263070508456"/>
        <n v="0.32719051959890616"/>
        <n v="0.37448770253485486"/>
        <n v="0.46040608491944807"/>
        <n v="0.2735198743703221"/>
        <n v="0.64478401261091745"/>
        <n v="0.5164838496933678"/>
        <n v="0.45936209270307476"/>
        <n v="0.81558856191004991"/>
        <n v="0.67394230206565631"/>
        <n v="0.24626675500739001"/>
        <n v="0.31224793037571641"/>
        <n v="0.33500586735726134"/>
        <n v="0.38824780434012057"/>
        <n v="0.61977950361157885"/>
        <n v="0.93683260640697819"/>
        <n v="0.67954139648529277"/>
        <m/>
      </sharedItems>
    </cacheField>
    <cacheField name="LEQUIDITY RATIO" numFmtId="0">
      <sharedItems containsString="0" containsBlank="1" containsNumber="1" minValue="1.1566934779313715E-2" maxValue="0.96678109256149358" count="100">
        <n v="0.64584221287951904"/>
        <n v="0.74275319876861812"/>
        <n v="0.85158544899239186"/>
        <n v="0.62454776565127068"/>
        <n v="0.83836791086005269"/>
        <n v="0.80499489934393398"/>
        <n v="0.86642686062387719"/>
        <n v="0.82710056683204847"/>
        <n v="0.66476350738727841"/>
        <n v="0.7729719161096692"/>
        <n v="2.9734189231951536E-2"/>
        <n v="0.28685834942314459"/>
        <n v="9.9536349381235123E-2"/>
        <n v="0.50712490554880252"/>
        <n v="0.72900482867143024"/>
        <n v="0.8776357065381275"/>
        <n v="0.93333468831934308"/>
        <n v="9.7088885439992889E-2"/>
        <n v="0.83826589236359128"/>
        <n v="0.34395499133049601"/>
        <n v="0.68015747670163162"/>
        <n v="0.74324992514078536"/>
        <n v="0.84343385708271423"/>
        <n v="0.64130088746897673"/>
        <n v="0.78445877531990404"/>
        <n v="0.83477473408667746"/>
        <n v="0.87149509583995133"/>
        <n v="0.85582493834834872"/>
        <n v="0.69236298699971222"/>
        <n v="0.7944162733178769"/>
        <n v="2.3199692999503092E-2"/>
        <n v="0.93438889427640304"/>
        <n v="0.19916468730510478"/>
        <n v="0.17937254271572189"/>
        <n v="0.59155758249755985"/>
        <n v="0.77514712962995025"/>
        <n v="0.82872237457654474"/>
        <n v="0.14907611511229851"/>
        <n v="0.82519908019735133"/>
        <n v="0.47559825598810701"/>
        <n v="0.72795623538201826"/>
        <n v="0.76507484668406034"/>
        <n v="0.85470627472271776"/>
        <n v="0.63623122768961304"/>
        <n v="0.79136118289392121"/>
        <n v="0.87025617355517726"/>
        <n v="0.7003218513692604"/>
        <n v="0.95601494175283042"/>
        <n v="0.8072647168045235"/>
        <n v="0.92465858304562898"/>
        <n v="2.4749470142559106E-2"/>
        <n v="0.92617898576861779"/>
        <n v="0.79660654363459527"/>
        <n v="0.32792249835435799"/>
        <n v="0.8230980115094535"/>
        <n v="0.29488529890871679"/>
        <n v="0.18543131593511492"/>
        <n v="0.80688657824551258"/>
        <n v="0.59555405368379699"/>
        <n v="0.71323134019279877"/>
        <n v="0.78917924594084587"/>
        <n v="0.87061386554207321"/>
        <n v="0.62056243869281413"/>
        <n v="0.77663787523617622"/>
        <n v="0.86062190013261219"/>
        <n v="0.85389177865259114"/>
        <n v="0.73019240986321921"/>
        <n v="0.87538113792842542"/>
        <n v="0.82911421212825176"/>
        <n v="1.8756145710575507E-2"/>
        <n v="0.49737125370292951"/>
        <n v="0.44871091094692045"/>
        <n v="0.84006720442847793"/>
        <n v="0.96678109256149358"/>
        <n v="0.79505709289167781"/>
        <n v="0.8734781065512649"/>
        <n v="0.33931761790743725"/>
        <n v="0.82467152375614916"/>
        <n v="0.6800434947601951"/>
        <n v="0.87750137780464865"/>
        <n v="0.75376283994072557"/>
        <n v="0.78102934251105627"/>
        <n v="0.63737127033104934"/>
        <n v="0.79469461310403589"/>
        <n v="0.87321399158664215"/>
        <n v="9.5894307294672951E-2"/>
        <n v="0.74054890631448622"/>
        <n v="0.83237618349444598"/>
        <n v="0.84183820144758492"/>
        <n v="0.66440864597845206"/>
        <n v="1.1566934779313715E-2"/>
        <n v="0.86215301070682004"/>
        <n v="0.93361919605365706"/>
        <n v="0.47351654712663066"/>
        <n v="0.96232394109099917"/>
        <n v="0.46031602194496163"/>
        <n v="0.77357687976979872"/>
        <n v="0.84002061956458951"/>
        <n v="0.63455632549133645"/>
        <m/>
      </sharedItems>
    </cacheField>
    <cacheField name="CAPITAL RATIO" numFmtId="0">
      <sharedItems containsString="0" containsBlank="1" containsNumber="1" minValue="-1.0984754969410383E-2" maxValue="0.79825621355563925" count="100">
        <n v="9.7247539584306542E-2"/>
        <n v="8.4348126253294714E-2"/>
        <n v="7.747729813749285E-2"/>
        <n v="6.8997584331648362E-2"/>
        <n v="6.3163923419490592E-2"/>
        <n v="9.853531619388109E-2"/>
        <n v="9.1849858459791697E-2"/>
        <n v="9.2595616558474966E-2"/>
        <n v="0.16851822374132897"/>
        <n v="0.12294559932153835"/>
        <n v="0.12155869987794403"/>
        <n v="0.42888303420551205"/>
        <n v="0.48914576227846868"/>
        <n v="0.29768142843063178"/>
        <n v="0.2649043192320627"/>
        <n v="0.10068005166772433"/>
        <n v="3.263145058027276E-2"/>
        <n v="0.79825621355563925"/>
        <n v="9.2139995652308945E-2"/>
        <n v="0.38234331235677127"/>
        <n v="9.3463072516529674E-2"/>
        <n v="8.1449274394363905E-2"/>
        <n v="9.19373726717993E-2"/>
        <n v="6.6680696382105026E-2"/>
        <n v="9.3119257873213096E-2"/>
        <n v="4.6069367891311962E-2"/>
        <n v="8.4343412385143313E-2"/>
        <n v="8.9133284793524767E-2"/>
        <n v="0.17481793021979875"/>
        <n v="0.11342542881226926"/>
        <n v="0.10669743231475422"/>
        <n v="1.9227548024790403E-2"/>
        <n v="0.44115988375950427"/>
        <n v="0.44792734141097512"/>
        <n v="0.24617822805818276"/>
        <n v="0.21185627539479926"/>
        <n v="7.8550975963865163E-2"/>
        <n v="0.75562000345377534"/>
        <n v="0.14903437186150273"/>
        <n v="0.35566970278575943"/>
        <n v="9.0089397907221466E-2"/>
        <n v="7.6579975691158944E-2"/>
        <n v="8.7890172962072438E-2"/>
        <n v="8.2191121338447456E-2"/>
        <n v="9.8646215979106666E-2"/>
        <n v="7.1994306606174355E-2"/>
        <n v="0.17434011269397875"/>
        <n v="-1.0984754969410383E-2"/>
        <n v="0.10865254370714732"/>
        <n v="5.7736164165970799E-2"/>
        <n v="9.0482869496578466E-2"/>
        <n v="1.5286065846965841E-2"/>
        <n v="0.17984671984955561"/>
        <n v="0.35416374407838652"/>
        <n v="0.17009655622180761"/>
        <n v="0.43921699511310885"/>
        <n v="0.7108615164164761"/>
        <n v="7.1343617097960055E-2"/>
        <n v="0.29527915026531371"/>
        <n v="8.4425425086319283E-2"/>
        <n v="7.371770454230539E-2"/>
        <n v="7.9960285250203836E-2"/>
        <n v="8.4338715701549327E-2"/>
        <n v="9.3780662842665216E-2"/>
        <n v="8.6896587186061552E-2"/>
        <n v="4.824107472681257E-2"/>
        <n v="0.16713385351015178"/>
        <n v="3.404185896950896E-2"/>
        <n v="0.10380604633319204"/>
        <n v="8.2866697191926325E-2"/>
        <n v="0.34157021999626375"/>
        <n v="0.31308383925922639"/>
        <n v="0.15395880529673264"/>
        <n v="1.6874938259409267E-2"/>
        <n v="0.18582707540376506"/>
        <n v="9.7583531150989403E-2"/>
        <n v="0.57612096803817647"/>
        <n v="7.1266371920210903E-2"/>
        <n v="0.23833085208862426"/>
        <n v="7.9549036152524469E-2"/>
        <n v="8.658885813332956E-2"/>
        <n v="8.7266971882601643E-2"/>
        <n v="7.9438717974770409E-2"/>
        <n v="8.6806291658987816E-2"/>
        <n v="8.0887977892059079E-2"/>
        <n v="6.9253133143462403E-2"/>
        <n v="0.16992746977270298"/>
        <n v="3.2951881580146287E-2"/>
        <n v="0.10586517634500306"/>
        <n v="0.24573693399928218"/>
        <n v="7.6876178279299226E-2"/>
        <n v="0.12604630004938341"/>
        <n v="5.54727516209816E-2"/>
        <n v="0.26778054212779984"/>
        <n v="1.717083950923769E-2"/>
        <n v="0.46606116937958114"/>
        <n v="0.20109818313246317"/>
        <n v="0.11353647752067512"/>
        <n v="0.2343591525820431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n v="132"/>
    <n v="2619"/>
    <s v="Government"/>
    <x v="0"/>
    <n v="127.26900000000001"/>
    <n v="304.02"/>
    <n v="3326.915"/>
    <n v="49.834000000000003"/>
    <n v="207.745"/>
    <n v="71.52"/>
    <n v="311.85199999999998"/>
    <n v="4399.1549999999997"/>
    <n v="1.468"/>
    <n v="65.878"/>
    <n v="2775.2820000000002"/>
    <n v="752.1"/>
    <n v="376.62"/>
    <n v="3971.348"/>
    <n v="427.80700000000002"/>
    <n v="215.05600000000001"/>
    <n v="38.658000000000001"/>
    <n v="19.138999999999999"/>
    <n v="6.6609999999999996"/>
    <n v="3.952"/>
    <n v="283.46600000000001"/>
    <n v="133.33199999999999"/>
    <n v="2.5449999999999999"/>
    <n v="37.911000000000001"/>
    <n v="71.748000000000005"/>
    <n v="16.748999999999999"/>
    <n v="5.0170000000000003"/>
    <n v="267.30200000000002"/>
    <n v="16.163999999999987"/>
    <n v="8.35"/>
    <n v="7.8139999999999876"/>
    <x v="0"/>
    <x v="0"/>
    <x v="0"/>
    <x v="0"/>
    <x v="0"/>
    <x v="0"/>
    <x v="0"/>
    <x v="0"/>
    <x v="0"/>
  </r>
  <r>
    <x v="0"/>
    <x v="1"/>
    <n v="144"/>
    <n v="2767"/>
    <s v="Government"/>
    <x v="0"/>
    <n v="49.064"/>
    <n v="354.84199999999998"/>
    <n v="3123.2130000000002"/>
    <n v="149.20099999999999"/>
    <n v="322.642"/>
    <n v="53.143999999999998"/>
    <n v="122.39100000000001"/>
    <n v="4174.4969999999994"/>
    <n v="7.0000000000000001E-3"/>
    <n v="33.883000000000003"/>
    <n v="3066.7379999999998"/>
    <n v="586.13199999999995"/>
    <n v="135.626"/>
    <n v="3822.386"/>
    <n v="352.11099999999999"/>
    <n v="206.167"/>
    <n v="42.360999999999997"/>
    <n v="12.849"/>
    <n v="7.8410000000000002"/>
    <n v="1.1299999999999999"/>
    <n v="270.34800000000001"/>
    <n v="114.733"/>
    <n v="6.548"/>
    <n v="50.4"/>
    <n v="72.111999999999995"/>
    <n v="19.361000000000001"/>
    <n v="3.9849999999999999"/>
    <n v="267.13900000000001"/>
    <n v="3.2090000000000032"/>
    <n v="1.633"/>
    <n v="1.5760000000000032"/>
    <x v="1"/>
    <x v="1"/>
    <x v="1"/>
    <x v="1"/>
    <x v="1"/>
    <x v="1"/>
    <x v="1"/>
    <x v="1"/>
    <x v="1"/>
  </r>
  <r>
    <x v="0"/>
    <x v="2"/>
    <n v="104"/>
    <n v="2191"/>
    <s v="Private"/>
    <x v="0"/>
    <n v="55.863999999999997"/>
    <n v="472.57400000000001"/>
    <n v="2414.3249999999998"/>
    <n v="396.565"/>
    <n v="118.554"/>
    <n v="100.13200000000001"/>
    <n v="109.086"/>
    <n v="3667.1"/>
    <n v="2.5590000000000002"/>
    <n v="118.59"/>
    <n v="3004.259"/>
    <n v="191.14"/>
    <n v="66.435000000000002"/>
    <n v="3382.9830000000002"/>
    <n v="284.11700000000002"/>
    <n v="191.047"/>
    <n v="42.518000000000001"/>
    <n v="41.234999999999999"/>
    <n v="2.33"/>
    <n v="1.893"/>
    <n v="279.02299999999997"/>
    <n v="95.542000000000002"/>
    <n v="3.0790000000000002"/>
    <n v="36.755000000000003"/>
    <n v="69.822000000000003"/>
    <n v="33.328000000000003"/>
    <n v="15.849"/>
    <n v="254.375"/>
    <n v="24.647999999999968"/>
    <n v="5.5419999999999998"/>
    <n v="19.105999999999966"/>
    <x v="2"/>
    <x v="2"/>
    <x v="2"/>
    <x v="2"/>
    <x v="2"/>
    <x v="2"/>
    <x v="2"/>
    <x v="2"/>
    <x v="2"/>
  </r>
  <r>
    <x v="0"/>
    <x v="3"/>
    <n v="79"/>
    <n v="1920"/>
    <s v="Government"/>
    <x v="0"/>
    <n v="21.238"/>
    <n v="202.858"/>
    <n v="2563.5659999999998"/>
    <n v="177.17400000000001"/>
    <n v="93.25"/>
    <n v="36.539000000000001"/>
    <n v="192.66399999999999"/>
    <n v="3287.2889999999998"/>
    <n v="0"/>
    <n v="30.021000000000001"/>
    <n v="2023.048"/>
    <n v="562.26599999999996"/>
    <n v="445.13900000000001"/>
    <n v="3060.4740000000002"/>
    <n v="226.815"/>
    <n v="171.809"/>
    <n v="22.734999999999999"/>
    <n v="19.11"/>
    <n v="0.74399999999999999"/>
    <n v="9.1969999999999992"/>
    <n v="223.595"/>
    <n v="89.277000000000001"/>
    <n v="1.851"/>
    <n v="39.707000000000001"/>
    <n v="43.856999999999999"/>
    <n v="16.62"/>
    <n v="2.7890000000000001"/>
    <n v="194.101"/>
    <n v="29.494"/>
    <n v="5.49"/>
    <n v="24.003999999999998"/>
    <x v="3"/>
    <x v="3"/>
    <x v="3"/>
    <x v="3"/>
    <x v="3"/>
    <x v="3"/>
    <x v="3"/>
    <x v="3"/>
    <x v="3"/>
  </r>
  <r>
    <x v="0"/>
    <x v="4"/>
    <n v="93"/>
    <n v="979"/>
    <s v="Foreign"/>
    <x v="0"/>
    <n v="39.47"/>
    <n v="162.221"/>
    <n v="1784.0989999999999"/>
    <n v="149.006"/>
    <n v="90.99"/>
    <n v="28.942"/>
    <n v="65.757999999999996"/>
    <n v="2320.4859999999994"/>
    <n v="0"/>
    <n v="228.947"/>
    <n v="1716.4739999999999"/>
    <n v="140.59399999999999"/>
    <n v="87.9"/>
    <n v="2173.915"/>
    <n v="146.571"/>
    <n v="115.626"/>
    <n v="24.689"/>
    <n v="13.396000000000001"/>
    <n v="0.11899999999999999"/>
    <n v="1.194"/>
    <n v="155.024"/>
    <n v="71.061000000000007"/>
    <n v="0"/>
    <n v="27.899000000000001"/>
    <n v="35.286999999999999"/>
    <n v="10.465999999999999"/>
    <n v="3.9969999999999999"/>
    <n v="148.71000000000004"/>
    <n v="6.3139999999999645"/>
    <n v="0.17299999999999999"/>
    <n v="6.1409999999999645"/>
    <x v="4"/>
    <x v="4"/>
    <x v="4"/>
    <x v="4"/>
    <x v="4"/>
    <x v="4"/>
    <x v="4"/>
    <x v="4"/>
    <x v="4"/>
  </r>
  <r>
    <x v="0"/>
    <x v="5"/>
    <n v="85"/>
    <n v="979"/>
    <s v="Private"/>
    <x v="0"/>
    <n v="50.006"/>
    <n v="105.447"/>
    <n v="1633.373"/>
    <n v="4.5579999999999998"/>
    <n v="257.45600000000002"/>
    <n v="70.221000000000004"/>
    <n v="15.919"/>
    <n v="2136.98"/>
    <n v="0"/>
    <n v="30.18"/>
    <n v="1690.078"/>
    <n v="197.447"/>
    <n v="8.7070000000000007"/>
    <n v="1926.412"/>
    <n v="210.56800000000001"/>
    <n v="127.949"/>
    <n v="20.425000000000001"/>
    <n v="6.9020000000000001"/>
    <n v="14.387"/>
    <n v="0.86799999999999999"/>
    <n v="170.53099999999998"/>
    <n v="75.256"/>
    <n v="1.855"/>
    <n v="35.881"/>
    <n v="23.641999999999999"/>
    <n v="10.097"/>
    <n v="3.7890000000000001"/>
    <n v="150.52000000000001"/>
    <n v="20.010999999999967"/>
    <n v="1.369"/>
    <n v="18.641999999999967"/>
    <x v="5"/>
    <x v="5"/>
    <x v="5"/>
    <x v="5"/>
    <x v="5"/>
    <x v="5"/>
    <x v="5"/>
    <x v="5"/>
    <x v="5"/>
  </r>
  <r>
    <x v="0"/>
    <x v="6"/>
    <n v="43"/>
    <n v="786"/>
    <s v="Foreign"/>
    <x v="1"/>
    <n v="63.34"/>
    <n v="189.62899999999999"/>
    <n v="966.88900000000001"/>
    <n v="484.363"/>
    <n v="54.253"/>
    <n v="35.796999999999997"/>
    <n v="23.587"/>
    <n v="1817.8579999999999"/>
    <n v="0"/>
    <n v="65.168999999999997"/>
    <n v="1509.8720000000001"/>
    <n v="50.579000000000001"/>
    <n v="25.268000000000001"/>
    <n v="1650.8879999999999"/>
    <n v="166.97"/>
    <n v="71.227999999999994"/>
    <n v="16.317"/>
    <n v="36.701000000000001"/>
    <n v="3.1880000000000002"/>
    <n v="8.1000000000000003E-2"/>
    <n v="127.51499999999999"/>
    <n v="54.103999999999999"/>
    <n v="2.11"/>
    <n v="13.507999999999999"/>
    <n v="22.635999999999999"/>
    <n v="10.759"/>
    <n v="3.625"/>
    <n v="106.74199999999999"/>
    <n v="20.772999999999996"/>
    <n v="4.024"/>
    <n v="16.748999999999995"/>
    <x v="6"/>
    <x v="6"/>
    <x v="6"/>
    <x v="6"/>
    <x v="6"/>
    <x v="6"/>
    <x v="6"/>
    <x v="6"/>
    <x v="6"/>
  </r>
  <r>
    <x v="0"/>
    <x v="7"/>
    <n v="88"/>
    <n v="1307"/>
    <s v="Foreign"/>
    <x v="1"/>
    <n v="17.881"/>
    <n v="145.595"/>
    <n v="1353.934"/>
    <n v="0"/>
    <n v="132.42400000000001"/>
    <n v="32.121000000000002"/>
    <n v="106.229"/>
    <n v="1788.184"/>
    <n v="0"/>
    <n v="108.80200000000001"/>
    <n v="1370.2059999999999"/>
    <n v="37.570999999999998"/>
    <n v="106.027"/>
    <n v="1622.606"/>
    <n v="165.578"/>
    <n v="83.126000000000005"/>
    <n v="24.664999999999999"/>
    <n v="3.9620000000000002"/>
    <n v="5.3959999999999999"/>
    <n v="2.1999999999999999E-2"/>
    <n v="117.17100000000001"/>
    <n v="41.530999999999999"/>
    <n v="1.4970000000000001"/>
    <n v="23.187999999999999"/>
    <n v="35.886000000000003"/>
    <n v="12.593"/>
    <n v="2.4049999999999998"/>
    <n v="117.10000000000001"/>
    <n v="7.0999999999997954E-2"/>
    <n v="0"/>
    <n v="7.0999999999997954E-2"/>
    <x v="7"/>
    <x v="7"/>
    <x v="7"/>
    <x v="7"/>
    <x v="7"/>
    <x v="7"/>
    <x v="7"/>
    <x v="7"/>
    <x v="7"/>
  </r>
  <r>
    <x v="0"/>
    <x v="8"/>
    <n v="82"/>
    <n v="870"/>
    <s v="Private"/>
    <x v="1"/>
    <n v="42.558999999999997"/>
    <n v="98.263000000000005"/>
    <n v="1343.3520000000001"/>
    <n v="38.07"/>
    <n v="137.85599999999999"/>
    <n v="41.167999999999999"/>
    <n v="13.775"/>
    <n v="1715.0429999999999"/>
    <n v="0"/>
    <n v="36.366"/>
    <n v="1103.732"/>
    <n v="225.148"/>
    <n v="60.780999999999999"/>
    <n v="1426.027"/>
    <n v="289.01600000000002"/>
    <n v="103.226"/>
    <n v="15.837999999999999"/>
    <n v="7.2750000000000004"/>
    <n v="10.085000000000001"/>
    <n v="0.28599999999999998"/>
    <n v="136.71"/>
    <n v="46.026000000000003"/>
    <n v="0.49"/>
    <n v="16.62"/>
    <n v="19.797999999999998"/>
    <n v="7.9480000000000004"/>
    <n v="5.2060000000000004"/>
    <n v="96.088000000000008"/>
    <n v="40.622"/>
    <n v="7.4710000000000001"/>
    <n v="33.150999999999996"/>
    <x v="8"/>
    <x v="8"/>
    <x v="8"/>
    <x v="8"/>
    <x v="8"/>
    <x v="8"/>
    <x v="8"/>
    <x v="8"/>
    <x v="8"/>
  </r>
  <r>
    <x v="0"/>
    <x v="9"/>
    <n v="66"/>
    <n v="932"/>
    <s v="Foreign"/>
    <x v="1"/>
    <n v="23.821999999999999"/>
    <n v="166.001"/>
    <n v="885.11900000000003"/>
    <n v="16.707999999999998"/>
    <n v="61.134999999999998"/>
    <n v="32.878"/>
    <n v="26.491"/>
    <n v="1212.154"/>
    <n v="0"/>
    <n v="73.710999999999999"/>
    <n v="863.25"/>
    <n v="85.022999999999996"/>
    <n v="41.140999999999998"/>
    <n v="1063.125"/>
    <n v="149.029"/>
    <n v="68.718000000000004"/>
    <n v="17.942"/>
    <n v="6.4480000000000004"/>
    <n v="3.51"/>
    <n v="2.0019999999999998"/>
    <n v="98.62"/>
    <n v="26.198"/>
    <n v="1.5840000000000001"/>
    <n v="12.352"/>
    <n v="25.722999999999999"/>
    <n v="14.632"/>
    <n v="7.7"/>
    <n v="88.189000000000007"/>
    <n v="10.430999999999997"/>
    <n v="2.411"/>
    <n v="8.0199999999999978"/>
    <x v="9"/>
    <x v="9"/>
    <x v="9"/>
    <x v="9"/>
    <x v="9"/>
    <x v="9"/>
    <x v="9"/>
    <x v="9"/>
    <x v="9"/>
  </r>
  <r>
    <x v="0"/>
    <x v="10"/>
    <n v="1"/>
    <n v="197"/>
    <s v="Government"/>
    <x v="2"/>
    <n v="2.9359999999999999"/>
    <n v="9.1639999999999997"/>
    <n v="309.78800000000001"/>
    <n v="0"/>
    <n v="0.81200000000000006"/>
    <n v="0.98599999999999999"/>
    <n v="30.25"/>
    <n v="353.93600000000004"/>
    <n v="3.2309999999999999"/>
    <n v="3.3519999999999999"/>
    <n v="7.1719999999999997"/>
    <n v="285.13400000000001"/>
    <n v="12.023"/>
    <n v="310.91199999999998"/>
    <n v="43.024000000000001"/>
    <n v="5.835"/>
    <n v="0.82099999999999995"/>
    <n v="0.16800000000000001"/>
    <n v="0"/>
    <n v="6.1890000000000001"/>
    <n v="13.013"/>
    <n v="2.774"/>
    <n v="0"/>
    <n v="1.794"/>
    <n v="4.4969999999999999"/>
    <n v="2.5870000000000002"/>
    <n v="0.27100000000000002"/>
    <n v="11.923"/>
    <n v="1.0899999999999999"/>
    <n v="0.435"/>
    <n v="0.6549999999999998"/>
    <x v="10"/>
    <x v="10"/>
    <x v="10"/>
    <x v="10"/>
    <x v="10"/>
    <x v="10"/>
    <x v="10"/>
    <x v="10"/>
    <x v="10"/>
  </r>
  <r>
    <x v="0"/>
    <x v="11"/>
    <n v="1"/>
    <n v="150"/>
    <s v="Foreign"/>
    <x v="2"/>
    <n v="0.85799999999999998"/>
    <n v="26.39"/>
    <n v="208.50899999999999"/>
    <n v="3.3460000000000001"/>
    <n v="31.300999999999998"/>
    <n v="6.8949999999999996"/>
    <n v="38.118000000000002"/>
    <n v="315.41699999999997"/>
    <n v="1.5289999999999999"/>
    <n v="51.067"/>
    <n v="39.412999999999997"/>
    <n v="72.709999999999994"/>
    <n v="15.471"/>
    <n v="180.19"/>
    <n v="135.27699999999999"/>
    <n v="19.041"/>
    <n v="0.223"/>
    <n v="6.9000000000000006E-2"/>
    <n v="3.2669999999999999"/>
    <n v="0.76500000000000001"/>
    <n v="23.364999999999998"/>
    <n v="9.7780000000000005"/>
    <n v="0.377"/>
    <n v="6.5359999999999996"/>
    <n v="4.2869999999999999"/>
    <n v="1.605"/>
    <n v="0.46500000000000002"/>
    <n v="23.048000000000002"/>
    <n v="0.31699999999999662"/>
    <n v="2.3E-2"/>
    <n v="0.2939999999999966"/>
    <x v="11"/>
    <x v="11"/>
    <x v="11"/>
    <x v="11"/>
    <x v="11"/>
    <x v="11"/>
    <x v="11"/>
    <x v="11"/>
    <x v="11"/>
  </r>
  <r>
    <x v="0"/>
    <x v="12"/>
    <n v="1"/>
    <n v="112"/>
    <s v="Foreign"/>
    <x v="2"/>
    <n v="0.498"/>
    <n v="6.976"/>
    <n v="215.62100000000001"/>
    <n v="0"/>
    <n v="24.456"/>
    <n v="5.5419999999999998"/>
    <n v="12.84"/>
    <n v="265.93299999999999"/>
    <n v="0"/>
    <n v="19.34"/>
    <n v="7.13"/>
    <n v="105.21899999999999"/>
    <n v="4.1639999999999997"/>
    <n v="135.85300000000001"/>
    <n v="130.08000000000001"/>
    <n v="17.215"/>
    <n v="0.23599999999999999"/>
    <n v="8.0000000000000002E-3"/>
    <n v="1.7310000000000001"/>
    <n v="3.5999999999999997E-2"/>
    <n v="19.226000000000003"/>
    <n v="7.5019999999999998"/>
    <n v="0.01"/>
    <n v="1.8260000000000001"/>
    <n v="2.5739999999999998"/>
    <n v="1.181"/>
    <n v="0.30399999999999999"/>
    <n v="13.397"/>
    <n v="5.8290000000000024"/>
    <n v="0.37"/>
    <n v="5.4590000000000023"/>
    <x v="12"/>
    <x v="12"/>
    <x v="12"/>
    <x v="12"/>
    <x v="12"/>
    <x v="12"/>
    <x v="12"/>
    <x v="12"/>
    <x v="12"/>
  </r>
  <r>
    <x v="0"/>
    <x v="13"/>
    <n v="2"/>
    <n v="130"/>
    <s v="Foreign"/>
    <x v="2"/>
    <n v="4.8250000000000002"/>
    <n v="61.402999999999999"/>
    <n v="121.64700000000001"/>
    <n v="6.5170000000000003"/>
    <n v="41.393999999999998"/>
    <n v="2.9790000000000001"/>
    <n v="4.7469999999999999"/>
    <n v="243.512"/>
    <n v="0"/>
    <n v="91.594999999999999"/>
    <n v="31.896000000000001"/>
    <n v="40.313000000000002"/>
    <n v="7.2190000000000003"/>
    <n v="171.023"/>
    <n v="72.489000000000004"/>
    <n v="10.221"/>
    <n v="3.3860000000000001"/>
    <n v="0.60399999999999998"/>
    <n v="0.14499999999999999"/>
    <n v="0"/>
    <n v="14.355999999999998"/>
    <n v="3.4870000000000001"/>
    <n v="0.82699999999999996"/>
    <n v="5.4359999999999999"/>
    <n v="3.2469999999999999"/>
    <n v="1.2689999999999999"/>
    <n v="0.29199999999999998"/>
    <n v="14.558"/>
    <n v="-0.20200000000000173"/>
    <n v="0"/>
    <n v="-0.20200000000000173"/>
    <x v="13"/>
    <x v="13"/>
    <x v="13"/>
    <x v="13"/>
    <x v="13"/>
    <x v="13"/>
    <x v="13"/>
    <x v="13"/>
    <x v="13"/>
  </r>
  <r>
    <x v="0"/>
    <x v="14"/>
    <n v="2"/>
    <n v="92"/>
    <s v="Government"/>
    <x v="2"/>
    <n v="0.83399999999999996"/>
    <n v="106.101"/>
    <n v="125.619"/>
    <n v="0"/>
    <n v="0.02"/>
    <n v="4.7619999999999996"/>
    <n v="3.5169999999999999"/>
    <n v="240.85300000000001"/>
    <n v="2.3E-2"/>
    <n v="124.291"/>
    <n v="51.292000000000002"/>
    <n v="0"/>
    <n v="1.444"/>
    <n v="177.05"/>
    <n v="63.802999999999997"/>
    <n v="9.0489999999999995"/>
    <n v="2.95"/>
    <n v="3.6749999999999998"/>
    <n v="0"/>
    <n v="0"/>
    <n v="15.673999999999999"/>
    <n v="2.2250000000000001"/>
    <n v="0.14000000000000001"/>
    <n v="10.535"/>
    <n v="2.9220000000000002"/>
    <n v="1.4259999999999999"/>
    <n v="0.38100000000000001"/>
    <n v="17.629000000000001"/>
    <n v="-1.9550000000000018"/>
    <n v="0"/>
    <n v="-1.9550000000000018"/>
    <x v="14"/>
    <x v="14"/>
    <x v="14"/>
    <x v="14"/>
    <x v="14"/>
    <x v="14"/>
    <x v="14"/>
    <x v="14"/>
    <x v="14"/>
  </r>
  <r>
    <x v="0"/>
    <x v="15"/>
    <n v="1"/>
    <n v="39"/>
    <s v="Foreign"/>
    <x v="2"/>
    <n v="2.4900000000000002"/>
    <n v="90.888999999999996"/>
    <n v="24.768999999999998"/>
    <n v="101.036"/>
    <n v="3.5000000000000003E-2"/>
    <n v="0.161"/>
    <n v="2.8090000000000002"/>
    <n v="222.18899999999999"/>
    <n v="0.151"/>
    <n v="53.94"/>
    <n v="141.06100000000001"/>
    <n v="0"/>
    <n v="4.6669999999999998"/>
    <n v="199.81899999999999"/>
    <n v="22.37"/>
    <n v="6.1029999999999998"/>
    <n v="0.82"/>
    <n v="7.2910000000000004"/>
    <n v="0"/>
    <n v="0"/>
    <n v="14.214"/>
    <n v="6.1950000000000003"/>
    <n v="0"/>
    <n v="0.625"/>
    <n v="2.5190000000000001"/>
    <n v="1.147"/>
    <n v="6.5000000000000002E-2"/>
    <n v="10.551"/>
    <n v="3.6630000000000003"/>
    <n v="1.548"/>
    <n v="2.1150000000000002"/>
    <x v="15"/>
    <x v="15"/>
    <x v="15"/>
    <x v="15"/>
    <x v="15"/>
    <x v="15"/>
    <x v="15"/>
    <x v="15"/>
    <x v="15"/>
  </r>
  <r>
    <x v="0"/>
    <x v="16"/>
    <n v="7"/>
    <n v="219"/>
    <s v="Government"/>
    <x v="2"/>
    <n v="7.8419999999999996"/>
    <n v="1.1339999999999999"/>
    <n v="173.68199999999999"/>
    <n v="1.2E-2"/>
    <n v="0.68500000000000005"/>
    <n v="3.0920000000000001"/>
    <n v="10.356999999999999"/>
    <n v="196.804"/>
    <n v="1.7999999999999999E-2"/>
    <n v="7.9189999999999996"/>
    <n v="175.76499999999999"/>
    <n v="2.2290000000000001"/>
    <n v="4.4509999999999996"/>
    <n v="190.38200000000001"/>
    <n v="6.4219999999999997"/>
    <n v="10.063000000000001"/>
    <n v="2.964"/>
    <n v="0.84699999999999998"/>
    <n v="0"/>
    <n v="1.0999999999999999E-2"/>
    <n v="13.885"/>
    <n v="5.21"/>
    <n v="1E-3"/>
    <n v="1.8360000000000001"/>
    <n v="4.569"/>
    <n v="0.96699999999999997"/>
    <n v="0.48699999999999999"/>
    <n v="13.07"/>
    <n v="0.8149999999999995"/>
    <n v="1.4E-2"/>
    <n v="0.80099999999999949"/>
    <x v="16"/>
    <x v="16"/>
    <x v="16"/>
    <x v="16"/>
    <x v="16"/>
    <x v="16"/>
    <x v="16"/>
    <x v="16"/>
    <x v="16"/>
  </r>
  <r>
    <x v="0"/>
    <x v="17"/>
    <n v="1"/>
    <n v="106"/>
    <s v="Foreign"/>
    <x v="2"/>
    <n v="7.3999999999999996E-2"/>
    <n v="18.015999999999998"/>
    <n v="98.463999999999999"/>
    <n v="9.2739999999999991"/>
    <n v="44.363999999999997"/>
    <n v="3.5609999999999999"/>
    <n v="6.6589999999999998"/>
    <n v="180.41200000000001"/>
    <n v="0"/>
    <n v="0.46200000000000002"/>
    <n v="17.053999999999998"/>
    <n v="5.8419999999999996"/>
    <n v="13.039"/>
    <n v="36.396999999999998"/>
    <n v="144.01499999999999"/>
    <n v="8.7620000000000005"/>
    <n v="0.438"/>
    <n v="0.505"/>
    <n v="3.1760000000000002"/>
    <n v="0.13700000000000001"/>
    <n v="13.018000000000002"/>
    <n v="0.27700000000000002"/>
    <n v="0"/>
    <n v="5.109"/>
    <n v="3.008"/>
    <n v="1.099"/>
    <n v="0.27600000000000002"/>
    <n v="9.7690000000000001"/>
    <n v="3.2490000000000023"/>
    <n v="1.9E-2"/>
    <n v="3.2300000000000022"/>
    <x v="17"/>
    <x v="17"/>
    <x v="17"/>
    <x v="17"/>
    <x v="17"/>
    <x v="17"/>
    <x v="17"/>
    <x v="17"/>
    <x v="17"/>
  </r>
  <r>
    <x v="0"/>
    <x v="18"/>
    <n v="3"/>
    <n v="108"/>
    <s v="Foreign"/>
    <x v="2"/>
    <n v="3.77"/>
    <n v="67.826999999999998"/>
    <n v="83.88"/>
    <n v="0"/>
    <n v="0.02"/>
    <n v="0.82299999999999995"/>
    <n v="4.6849999999999996"/>
    <n v="161.005"/>
    <n v="0"/>
    <n v="31.75"/>
    <n v="103.215"/>
    <n v="2.5950000000000002"/>
    <n v="8.61"/>
    <n v="146.16999999999999"/>
    <n v="14.835000000000001"/>
    <n v="7.6639999999999997"/>
    <n v="0.63300000000000001"/>
    <n v="7.8E-2"/>
    <n v="0"/>
    <n v="1.2E-2"/>
    <n v="8.3870000000000005"/>
    <n v="4.1559999999999997"/>
    <n v="0.16"/>
    <n v="17.335999999999999"/>
    <n v="3.0310000000000001"/>
    <n v="2.8109999999999999"/>
    <n v="0.55600000000000005"/>
    <n v="28.049999999999997"/>
    <n v="-19.662999999999997"/>
    <n v="0"/>
    <n v="-19.662999999999997"/>
    <x v="18"/>
    <x v="18"/>
    <x v="18"/>
    <x v="18"/>
    <x v="18"/>
    <x v="18"/>
    <x v="18"/>
    <x v="18"/>
    <x v="18"/>
  </r>
  <r>
    <x v="0"/>
    <x v="19"/>
    <n v="1"/>
    <n v="70"/>
    <s v="Foreign"/>
    <x v="2"/>
    <n v="1.9379999999999999"/>
    <n v="9.9"/>
    <n v="49.738"/>
    <n v="0.26300000000000001"/>
    <n v="3.8109999999999999"/>
    <n v="3.3159999999999998"/>
    <n v="13.507"/>
    <n v="82.473000000000013"/>
    <n v="0"/>
    <n v="1.044"/>
    <n v="27.323"/>
    <n v="19.533000000000001"/>
    <n v="3.04"/>
    <n v="50.94"/>
    <n v="31.533000000000001"/>
    <n v="4.5970000000000004"/>
    <n v="0.28999999999999998"/>
    <n v="8.3000000000000004E-2"/>
    <n v="2.0019999999999998"/>
    <n v="5.8999999999999997E-2"/>
    <n v="7.0310000000000006"/>
    <n v="1.6060000000000001"/>
    <n v="1.7000000000000001E-2"/>
    <n v="1.8220000000000001"/>
    <n v="1.823"/>
    <n v="0.9"/>
    <n v="0.186"/>
    <n v="6.354000000000001"/>
    <n v="0.6769999999999996"/>
    <n v="7.0000000000000001E-3"/>
    <n v="0.6699999999999996"/>
    <x v="19"/>
    <x v="19"/>
    <x v="19"/>
    <x v="19"/>
    <x v="19"/>
    <x v="19"/>
    <x v="19"/>
    <x v="19"/>
    <x v="19"/>
  </r>
  <r>
    <x v="1"/>
    <x v="0"/>
    <n v="132"/>
    <n v="2513"/>
    <s v="Government"/>
    <x v="0"/>
    <n v="119.035"/>
    <n v="221.626"/>
    <n v="3672.6219999999998"/>
    <n v="61.963000000000001"/>
    <n v="232.971"/>
    <n v="75.972999999999999"/>
    <n v="322.79199999999997"/>
    <n v="4706.9820000000009"/>
    <n v="42.063000000000002"/>
    <n v="144.20599999999999"/>
    <n v="3057.2829999999999"/>
    <n v="622.06700000000001"/>
    <n v="401.43400000000003"/>
    <n v="4267.0529999999999"/>
    <n v="439.92899999999997"/>
    <n v="259.61500000000001"/>
    <n v="45.182000000000002"/>
    <n v="14.032"/>
    <n v="5.4390000000000001"/>
    <n v="3.899"/>
    <n v="328.16700000000003"/>
    <n v="139.292"/>
    <n v="2.2490000000000001"/>
    <n v="59.454999999999998"/>
    <n v="81.31"/>
    <n v="20.545999999999999"/>
    <n v="5.0199999999999996"/>
    <n v="307.87199999999996"/>
    <n v="20.295000000000073"/>
    <n v="4.4420000000000002"/>
    <n v="15.853000000000073"/>
    <x v="20"/>
    <x v="20"/>
    <x v="20"/>
    <x v="20"/>
    <x v="20"/>
    <x v="20"/>
    <x v="20"/>
    <x v="20"/>
    <x v="20"/>
  </r>
  <r>
    <x v="1"/>
    <x v="1"/>
    <n v="146"/>
    <n v="2687"/>
    <s v="Government"/>
    <x v="0"/>
    <n v="128.441"/>
    <n v="185.75"/>
    <n v="3346.3330000000001"/>
    <n v="341.74799999999999"/>
    <n v="313.21199999999999"/>
    <n v="54.03"/>
    <n v="122.251"/>
    <n v="4491.7650000000003"/>
    <n v="3.0000000000000001E-3"/>
    <n v="37.067"/>
    <n v="3301.4369999999999"/>
    <n v="626.51400000000001"/>
    <n v="160.893"/>
    <n v="4125.9139999999998"/>
    <n v="365.851"/>
    <n v="229.26"/>
    <n v="47.23"/>
    <n v="21.408000000000001"/>
    <n v="8.5370000000000008"/>
    <n v="1.29"/>
    <n v="307.72500000000002"/>
    <n v="124.77500000000001"/>
    <n v="5.7119999999999997"/>
    <n v="60.5"/>
    <n v="75.864999999999995"/>
    <n v="19.649000000000001"/>
    <n v="4.782"/>
    <n v="291.28299999999996"/>
    <n v="16.442000000000064"/>
    <n v="2.6760000000000002"/>
    <n v="13.766000000000064"/>
    <x v="21"/>
    <x v="21"/>
    <x v="21"/>
    <x v="21"/>
    <x v="21"/>
    <x v="21"/>
    <x v="21"/>
    <x v="21"/>
    <x v="21"/>
  </r>
  <r>
    <x v="1"/>
    <x v="2"/>
    <n v="108"/>
    <n v="2271"/>
    <s v="Private"/>
    <x v="0"/>
    <n v="120.113"/>
    <n v="732.98500000000001"/>
    <n v="2566.6799999999998"/>
    <n v="369.346"/>
    <n v="118.003"/>
    <n v="101.34699999999999"/>
    <n v="124.54600000000001"/>
    <n v="4133.0200000000004"/>
    <n v="12.763999999999999"/>
    <n v="21.655999999999999"/>
    <n v="3464.2730000000001"/>
    <n v="179.19200000000001"/>
    <n v="75.156000000000006"/>
    <n v="3753.0410000000002"/>
    <n v="379.97899999999998"/>
    <n v="220.45500000000001"/>
    <n v="46.75"/>
    <n v="46.948999999999998"/>
    <n v="2.7"/>
    <n v="2.3380000000000001"/>
    <n v="319.19200000000006"/>
    <n v="101.753"/>
    <n v="3.0339999999999998"/>
    <n v="59.075000000000003"/>
    <n v="78.132999999999996"/>
    <n v="32.557000000000002"/>
    <n v="15.691000000000001"/>
    <n v="290.24299999999999"/>
    <n v="28.949000000000069"/>
    <n v="5.1769999999999996"/>
    <n v="23.77200000000007"/>
    <x v="22"/>
    <x v="22"/>
    <x v="22"/>
    <x v="22"/>
    <x v="22"/>
    <x v="22"/>
    <x v="22"/>
    <x v="22"/>
    <x v="22"/>
  </r>
  <r>
    <x v="1"/>
    <x v="3"/>
    <n v="80"/>
    <n v="1901"/>
    <s v="Government"/>
    <x v="0"/>
    <n v="51.536000000000001"/>
    <n v="292.38600000000002"/>
    <n v="2857.306"/>
    <n v="167.33500000000001"/>
    <n v="99.031000000000006"/>
    <n v="43.44"/>
    <n v="214.392"/>
    <n v="3725.4259999999999"/>
    <n v="0"/>
    <n v="60.014000000000003"/>
    <n v="2329.105"/>
    <n v="598.61300000000006"/>
    <n v="489.28"/>
    <n v="3477.0120000000002"/>
    <n v="248.41399999999999"/>
    <n v="195.68600000000001"/>
    <n v="28.969000000000001"/>
    <n v="22.864999999999998"/>
    <n v="0.54400000000000004"/>
    <n v="10.696999999999999"/>
    <n v="258.76100000000002"/>
    <n v="100.554"/>
    <n v="2.2490000000000001"/>
    <n v="38.750999999999998"/>
    <n v="46.475000000000001"/>
    <n v="16.254999999999999"/>
    <n v="2.508"/>
    <n v="206.792"/>
    <n v="51.969000000000023"/>
    <n v="9.9659999999999993"/>
    <n v="42.003000000000021"/>
    <x v="23"/>
    <x v="23"/>
    <x v="23"/>
    <x v="23"/>
    <x v="23"/>
    <x v="23"/>
    <x v="23"/>
    <x v="23"/>
    <x v="23"/>
  </r>
  <r>
    <x v="1"/>
    <x v="5"/>
    <n v="87"/>
    <n v="973"/>
    <s v="Private"/>
    <x v="0"/>
    <n v="137.833"/>
    <n v="68.471999999999994"/>
    <n v="1771.4749999999999"/>
    <n v="8.7409999999999997"/>
    <n v="325.173"/>
    <n v="73.971000000000004"/>
    <n v="25.135999999999999"/>
    <n v="2410.8009999999999"/>
    <n v="74"/>
    <n v="30.585999999999999"/>
    <n v="1860.588"/>
    <n v="210.441"/>
    <n v="10.694000000000001"/>
    <n v="2186.3090000000002"/>
    <n v="224.49199999999999"/>
    <n v="142.53700000000001"/>
    <n v="23.370999999999999"/>
    <n v="8.06"/>
    <n v="16.710999999999999"/>
    <n v="0.88900000000000001"/>
    <n v="191.56800000000004"/>
    <n v="89.686000000000007"/>
    <n v="2.4740000000000002"/>
    <n v="35.500999999999998"/>
    <n v="28.841999999999999"/>
    <n v="9.4429999999999996"/>
    <n v="3.7610000000000001"/>
    <n v="169.70699999999999"/>
    <n v="21.861000000000047"/>
    <n v="1.6930000000000001"/>
    <n v="20.168000000000045"/>
    <x v="24"/>
    <x v="24"/>
    <x v="24"/>
    <x v="24"/>
    <x v="24"/>
    <x v="24"/>
    <x v="24"/>
    <x v="24"/>
    <x v="24"/>
  </r>
  <r>
    <x v="1"/>
    <x v="4"/>
    <n v="95"/>
    <n v="1354"/>
    <s v="Foreign"/>
    <x v="0"/>
    <n v="128.97"/>
    <n v="110.57299999999999"/>
    <n v="1514.6010000000001"/>
    <n v="227.92599999999999"/>
    <n v="51.012999999999998"/>
    <n v="28.273"/>
    <n v="108.524"/>
    <n v="2169.88"/>
    <n v="36.015999999999998"/>
    <n v="80.703999999999994"/>
    <n v="1730.6569999999999"/>
    <n v="128.90899999999999"/>
    <n v="93.629000000000005"/>
    <n v="2069.915"/>
    <n v="99.965000000000003"/>
    <n v="119.91500000000001"/>
    <n v="27.26"/>
    <n v="7.1020000000000003"/>
    <n v="0.622"/>
    <n v="1.1859999999999999"/>
    <n v="156.08500000000004"/>
    <n v="73.418000000000006"/>
    <n v="0"/>
    <n v="191.392"/>
    <n v="39.526000000000003"/>
    <n v="12.308"/>
    <n v="3.806"/>
    <n v="320.45"/>
    <n v="-164.36499999999995"/>
    <n v="0"/>
    <n v="-164.36499999999995"/>
    <x v="25"/>
    <x v="25"/>
    <x v="25"/>
    <x v="25"/>
    <x v="25"/>
    <x v="25"/>
    <x v="25"/>
    <x v="25"/>
    <x v="25"/>
  </r>
  <r>
    <x v="1"/>
    <x v="6"/>
    <n v="60"/>
    <n v="788"/>
    <s v="Foreign"/>
    <x v="0"/>
    <n v="97.456999999999994"/>
    <n v="258.50799999999998"/>
    <n v="1135.2950000000001"/>
    <n v="528.50800000000004"/>
    <n v="68.430000000000007"/>
    <n v="42.386000000000003"/>
    <n v="31.457999999999998"/>
    <n v="2162.0419999999999"/>
    <n v="0"/>
    <n v="97.921000000000006"/>
    <n v="1786.288"/>
    <n v="68.558999999999997"/>
    <n v="26.92"/>
    <n v="1979.6880000000001"/>
    <n v="182.35400000000001"/>
    <n v="85.063000000000002"/>
    <n v="18.8"/>
    <n v="46.298000000000002"/>
    <n v="3.6339999999999999"/>
    <n v="9.1999999999999998E-2"/>
    <n v="153.887"/>
    <n v="68.453000000000003"/>
    <n v="2.6549999999999998"/>
    <n v="11.358000000000001"/>
    <n v="26.213000000000001"/>
    <n v="13.242000000000001"/>
    <n v="5.2560000000000002"/>
    <n v="127.17700000000001"/>
    <n v="26.709999999999994"/>
    <n v="4.54"/>
    <n v="22.169999999999995"/>
    <x v="26"/>
    <x v="26"/>
    <x v="26"/>
    <x v="26"/>
    <x v="26"/>
    <x v="26"/>
    <x v="26"/>
    <x v="26"/>
    <x v="26"/>
  </r>
  <r>
    <x v="1"/>
    <x v="7"/>
    <n v="92"/>
    <n v="1282"/>
    <s v="Foreign"/>
    <x v="1"/>
    <n v="56.595999999999997"/>
    <n v="170.73"/>
    <n v="1413.222"/>
    <n v="0"/>
    <n v="134.57499999999999"/>
    <n v="40.386000000000003"/>
    <n v="44.133000000000003"/>
    <n v="1859.6420000000001"/>
    <n v="30"/>
    <n v="103.756"/>
    <n v="1487.7719999999999"/>
    <n v="33.749000000000002"/>
    <n v="38.609000000000002"/>
    <n v="1693.886"/>
    <n v="165.756"/>
    <n v="85.760999999999996"/>
    <n v="25.885000000000002"/>
    <n v="5.2119999999999997"/>
    <n v="6.3479999999999999"/>
    <n v="0.17799999999999999"/>
    <n v="123.384"/>
    <n v="47.256999999999998"/>
    <n v="1.3520000000000001"/>
    <n v="22.135000000000002"/>
    <n v="37.607999999999997"/>
    <n v="12.452"/>
    <n v="2.9790000000000001"/>
    <n v="123.783"/>
    <n v="-0.39900000000000091"/>
    <n v="0"/>
    <n v="-0.39900000000000091"/>
    <x v="27"/>
    <x v="27"/>
    <x v="27"/>
    <x v="27"/>
    <x v="27"/>
    <x v="27"/>
    <x v="27"/>
    <x v="27"/>
    <x v="27"/>
  </r>
  <r>
    <x v="1"/>
    <x v="8"/>
    <n v="81"/>
    <n v="854"/>
    <s v="Private"/>
    <x v="1"/>
    <n v="37.744999999999997"/>
    <n v="67.989000000000004"/>
    <n v="1480.7149999999999"/>
    <n v="38.063000000000002"/>
    <n v="128.38499999999999"/>
    <n v="42.213000000000001"/>
    <n v="14.773"/>
    <n v="1809.8829999999998"/>
    <n v="0"/>
    <n v="35.805"/>
    <n v="1217.2909999999999"/>
    <n v="200.833"/>
    <n v="39.554000000000002"/>
    <n v="1493.4829999999999"/>
    <n v="316.39999999999998"/>
    <n v="118.312"/>
    <n v="20.759"/>
    <n v="6.9240000000000004"/>
    <n v="12.898999999999999"/>
    <n v="0.49399999999999999"/>
    <n v="159.38800000000001"/>
    <n v="48.033999999999999"/>
    <n v="0.53400000000000003"/>
    <n v="28.306999999999999"/>
    <n v="20.509"/>
    <n v="8.4120000000000008"/>
    <n v="6.2670000000000003"/>
    <n v="112.063"/>
    <n v="47.325000000000003"/>
    <n v="7.3739999999999997"/>
    <n v="39.951000000000001"/>
    <x v="28"/>
    <x v="28"/>
    <x v="28"/>
    <x v="28"/>
    <x v="28"/>
    <x v="28"/>
    <x v="28"/>
    <x v="28"/>
    <x v="28"/>
  </r>
  <r>
    <x v="1"/>
    <x v="9"/>
    <n v="85"/>
    <n v="1031"/>
    <s v="Foreign"/>
    <x v="1"/>
    <n v="57.447000000000003"/>
    <n v="143.83000000000001"/>
    <n v="980.654"/>
    <n v="28.745999999999999"/>
    <n v="89.212000000000003"/>
    <n v="45.212000000000003"/>
    <n v="23.913"/>
    <n v="1369.0140000000001"/>
    <n v="0"/>
    <n v="142.00800000000001"/>
    <n v="945.55899999999997"/>
    <n v="77.174000000000007"/>
    <n v="48.991999999999997"/>
    <n v="1213.7329999999999"/>
    <n v="155.28100000000001"/>
    <n v="77.317999999999998"/>
    <n v="19.678999999999998"/>
    <n v="6.5140000000000002"/>
    <n v="4.6829999999999998"/>
    <n v="2.0910000000000002"/>
    <n v="110.28499999999998"/>
    <n v="32.36"/>
    <n v="1.9950000000000001"/>
    <n v="3.1440000000000001"/>
    <n v="28.702999999999999"/>
    <n v="17.347000000000001"/>
    <n v="7.2190000000000003"/>
    <n v="90.768000000000001"/>
    <n v="19.516999999999982"/>
    <n v="5.92"/>
    <n v="13.596999999999982"/>
    <x v="29"/>
    <x v="29"/>
    <x v="29"/>
    <x v="29"/>
    <x v="29"/>
    <x v="29"/>
    <x v="29"/>
    <x v="29"/>
    <x v="29"/>
  </r>
  <r>
    <x v="1"/>
    <x v="10"/>
    <n v="1"/>
    <n v="199"/>
    <s v="Government"/>
    <x v="2"/>
    <n v="14.978"/>
    <n v="3.8639999999999999"/>
    <n v="342.06400000000002"/>
    <n v="1.92"/>
    <n v="0"/>
    <n v="1.177"/>
    <n v="42.511000000000003"/>
    <n v="406.51400000000007"/>
    <n v="13.465"/>
    <n v="5.2130000000000001"/>
    <n v="4.218"/>
    <n v="326.17099999999999"/>
    <n v="14.073"/>
    <n v="363.14"/>
    <n v="43.374000000000002"/>
    <n v="7.7610000000000001"/>
    <n v="1.0609999999999999"/>
    <n v="0"/>
    <n v="0"/>
    <n v="2.782"/>
    <n v="11.603999999999999"/>
    <n v="1.843"/>
    <n v="0.13800000000000001"/>
    <n v="1.466"/>
    <n v="4.2489999999999997"/>
    <n v="2.9340000000000002"/>
    <n v="0.248"/>
    <n v="10.877999999999998"/>
    <n v="0.72600000000000087"/>
    <n v="0.33800000000000002"/>
    <n v="0.38800000000000084"/>
    <x v="30"/>
    <x v="30"/>
    <x v="30"/>
    <x v="30"/>
    <x v="30"/>
    <x v="30"/>
    <x v="30"/>
    <x v="30"/>
    <x v="30"/>
  </r>
  <r>
    <x v="1"/>
    <x v="16"/>
    <n v="7"/>
    <n v="235"/>
    <s v="Government"/>
    <x v="2"/>
    <n v="5.1559999999999997"/>
    <n v="39.478000000000002"/>
    <n v="273.94600000000003"/>
    <n v="4.4610000000000003"/>
    <n v="0.71199999999999997"/>
    <n v="3.6160000000000001"/>
    <n v="12.923999999999999"/>
    <n v="340.29300000000001"/>
    <n v="0.43099999999999999"/>
    <n v="4.907"/>
    <n v="313.05900000000003"/>
    <n v="0.96399999999999997"/>
    <n v="14.388999999999999"/>
    <n v="333.75"/>
    <n v="6.5430000000000001"/>
    <n v="17.731999999999999"/>
    <n v="4.3970000000000002"/>
    <n v="0.74099999999999999"/>
    <n v="5.0000000000000001E-3"/>
    <n v="8.9999999999999993E-3"/>
    <n v="22.883999999999997"/>
    <n v="12.084"/>
    <n v="0"/>
    <n v="2.6819999999999999"/>
    <n v="6.2770000000000001"/>
    <n v="1.294"/>
    <n v="0.32200000000000001"/>
    <n v="22.658999999999999"/>
    <n v="0.22499999999999787"/>
    <n v="2.4E-2"/>
    <n v="0.20099999999999787"/>
    <x v="31"/>
    <x v="31"/>
    <x v="31"/>
    <x v="31"/>
    <x v="31"/>
    <x v="31"/>
    <x v="31"/>
    <x v="31"/>
    <x v="31"/>
  </r>
  <r>
    <x v="1"/>
    <x v="11"/>
    <n v="1"/>
    <n v="146"/>
    <s v="Foreign"/>
    <x v="2"/>
    <n v="3.032"/>
    <n v="20.641999999999999"/>
    <n v="199.358"/>
    <n v="3.367"/>
    <n v="30.062000000000001"/>
    <n v="7.3140000000000001"/>
    <n v="37.668999999999997"/>
    <n v="301.44400000000002"/>
    <n v="0.91700000000000004"/>
    <n v="18.34"/>
    <n v="41.697000000000003"/>
    <n v="92.23"/>
    <n v="15.275"/>
    <n v="168.459"/>
    <n v="132.98500000000001"/>
    <n v="17.86"/>
    <n v="0.309"/>
    <n v="0.19900000000000001"/>
    <n v="5.6829999999999998"/>
    <n v="0.92300000000000004"/>
    <n v="24.974000000000004"/>
    <n v="7.4950000000000001"/>
    <n v="7.9000000000000001E-2"/>
    <n v="5.359"/>
    <n v="4.6580000000000004"/>
    <n v="1.6659999999999999"/>
    <n v="0.54100000000000004"/>
    <n v="19.798000000000002"/>
    <n v="5.1760000000000019"/>
    <n v="2.5000000000000001E-2"/>
    <n v="5.1510000000000016"/>
    <x v="32"/>
    <x v="32"/>
    <x v="32"/>
    <x v="32"/>
    <x v="32"/>
    <x v="32"/>
    <x v="32"/>
    <x v="32"/>
    <x v="32"/>
  </r>
  <r>
    <x v="1"/>
    <x v="12"/>
    <n v="2"/>
    <n v="110"/>
    <s v="Foreign"/>
    <x v="2"/>
    <n v="3.3540000000000001"/>
    <n v="24.940999999999999"/>
    <n v="224.03200000000001"/>
    <n v="0"/>
    <n v="28.234999999999999"/>
    <n v="6.069"/>
    <n v="11.971"/>
    <n v="298.60200000000003"/>
    <n v="0"/>
    <n v="19.584"/>
    <n v="33.976999999999997"/>
    <n v="106.7"/>
    <n v="4.5890000000000004"/>
    <n v="164.85"/>
    <n v="133.75200000000001"/>
    <n v="18.550999999999998"/>
    <n v="0.64500000000000002"/>
    <n v="0.111"/>
    <n v="1.7809999999999999"/>
    <n v="7.9000000000000001E-2"/>
    <n v="21.166999999999998"/>
    <n v="7.601"/>
    <n v="0.09"/>
    <n v="3.2170000000000001"/>
    <n v="3.153"/>
    <n v="1.6779999999999999"/>
    <n v="0.3"/>
    <n v="16.039000000000001"/>
    <n v="5.1279999999999966"/>
    <n v="0.871"/>
    <n v="4.2569999999999961"/>
    <x v="33"/>
    <x v="33"/>
    <x v="33"/>
    <x v="33"/>
    <x v="33"/>
    <x v="33"/>
    <x v="33"/>
    <x v="33"/>
    <x v="33"/>
  </r>
  <r>
    <x v="1"/>
    <x v="13"/>
    <n v="2"/>
    <n v="133"/>
    <s v="Foreign"/>
    <x v="2"/>
    <n v="0.93400000000000005"/>
    <n v="106.86"/>
    <n v="131.25200000000001"/>
    <n v="6.5339999999999998"/>
    <n v="41.613"/>
    <n v="3.4670000000000001"/>
    <n v="3.379"/>
    <n v="294.03899999999999"/>
    <n v="0"/>
    <n v="113.244"/>
    <n v="60.697000000000003"/>
    <n v="39.954999999999998"/>
    <n v="7.7569999999999997"/>
    <n v="221.65299999999999"/>
    <n v="72.385999999999996"/>
    <n v="12.646000000000001"/>
    <n v="3.2610000000000001"/>
    <n v="1.3660000000000001"/>
    <n v="0.95699999999999996"/>
    <n v="0"/>
    <n v="18.23"/>
    <n v="6.73"/>
    <n v="0.90900000000000003"/>
    <n v="4.7309999999999999"/>
    <n v="3.6240000000000001"/>
    <n v="1.401"/>
    <n v="0.30499999999999999"/>
    <n v="17.700000000000003"/>
    <n v="0.52999999999999758"/>
    <n v="2.1000000000000001E-2"/>
    <n v="0.50899999999999757"/>
    <x v="34"/>
    <x v="34"/>
    <x v="34"/>
    <x v="34"/>
    <x v="34"/>
    <x v="34"/>
    <x v="34"/>
    <x v="34"/>
    <x v="34"/>
  </r>
  <r>
    <x v="1"/>
    <x v="14"/>
    <n v="2"/>
    <n v="93"/>
    <s v="Government"/>
    <x v="2"/>
    <n v="0.79200000000000004"/>
    <n v="83.921999999999997"/>
    <n v="196.107"/>
    <n v="0"/>
    <n v="0.3"/>
    <n v="4.4640000000000004"/>
    <n v="3.1059999999999999"/>
    <n v="288.69100000000003"/>
    <n v="2.1219999999999999"/>
    <n v="141.035"/>
    <n v="82.742999999999995"/>
    <n v="0"/>
    <n v="1.63"/>
    <n v="227.53"/>
    <n v="61.161000000000001"/>
    <n v="16.736000000000001"/>
    <n v="3.552"/>
    <n v="0.96799999999999997"/>
    <n v="0"/>
    <n v="0"/>
    <n v="21.256"/>
    <n v="5.1710000000000003"/>
    <n v="0.105"/>
    <n v="8.6349999999999998"/>
    <n v="3.1709999999999998"/>
    <n v="1.911"/>
    <n v="0.39700000000000002"/>
    <n v="19.39"/>
    <n v="1.8659999999999997"/>
    <n v="0.36299999999999999"/>
    <n v="1.5029999999999997"/>
    <x v="35"/>
    <x v="35"/>
    <x v="35"/>
    <x v="35"/>
    <x v="35"/>
    <x v="35"/>
    <x v="35"/>
    <x v="35"/>
    <x v="35"/>
  </r>
  <r>
    <x v="1"/>
    <x v="18"/>
    <n v="3"/>
    <n v="109"/>
    <s v="Foreign"/>
    <x v="2"/>
    <n v="3.0289999999999999"/>
    <n v="134.07300000000001"/>
    <n v="53.372"/>
    <n v="4.5629999999999997"/>
    <n v="0.02"/>
    <n v="1.3009999999999999"/>
    <n v="2.0099999999999998"/>
    <n v="198.36799999999997"/>
    <n v="0"/>
    <n v="31.591999999999999"/>
    <n v="132.80000000000001"/>
    <n v="1.5780000000000001"/>
    <n v="16.815999999999999"/>
    <n v="182.786"/>
    <n v="15.582000000000001"/>
    <n v="9.5869999999999997"/>
    <n v="2.4470000000000001"/>
    <n v="0.14499999999999999"/>
    <n v="0"/>
    <n v="0.02"/>
    <n v="12.198999999999998"/>
    <n v="6.1719999999999997"/>
    <n v="0.20799999999999999"/>
    <n v="7.3999999999999996E-2"/>
    <n v="3.1030000000000002"/>
    <n v="1.7290000000000001"/>
    <n v="0.30399999999999999"/>
    <n v="11.590000000000002"/>
    <n v="0.60899999999999643"/>
    <n v="0.01"/>
    <n v="0.59899999999999642"/>
    <x v="36"/>
    <x v="36"/>
    <x v="36"/>
    <x v="36"/>
    <x v="36"/>
    <x v="36"/>
    <x v="36"/>
    <x v="36"/>
    <x v="36"/>
  </r>
  <r>
    <x v="1"/>
    <x v="17"/>
    <n v="2"/>
    <n v="109"/>
    <s v="Foreign"/>
    <x v="2"/>
    <n v="0.93700000000000006"/>
    <n v="11.372"/>
    <n v="112.59399999999999"/>
    <n v="15.406000000000001"/>
    <n v="46.433"/>
    <n v="3.7480000000000002"/>
    <n v="6.3959999999999999"/>
    <n v="196.88599999999997"/>
    <n v="0"/>
    <n v="0.83899999999999997"/>
    <n v="28.512"/>
    <n v="5.2030000000000003"/>
    <n v="13.561"/>
    <n v="48.115000000000002"/>
    <n v="148.77099999999999"/>
    <n v="8.9410000000000007"/>
    <n v="0.40500000000000003"/>
    <n v="0.89200000000000002"/>
    <n v="2.778"/>
    <n v="0.154"/>
    <n v="13.17"/>
    <n v="1.1180000000000001"/>
    <n v="0"/>
    <n v="0.1"/>
    <n v="3.3559999999999999"/>
    <n v="1.4359999999999999"/>
    <n v="0.3"/>
    <n v="6.31"/>
    <n v="6.86"/>
    <n v="1.4E-2"/>
    <n v="6.8460000000000001"/>
    <x v="37"/>
    <x v="37"/>
    <x v="37"/>
    <x v="37"/>
    <x v="37"/>
    <x v="37"/>
    <x v="37"/>
    <x v="37"/>
    <x v="37"/>
  </r>
  <r>
    <x v="1"/>
    <x v="15"/>
    <n v="1"/>
    <n v="46"/>
    <s v="Foreign"/>
    <x v="2"/>
    <n v="6.1420000000000003"/>
    <n v="45.46"/>
    <n v="49.744999999999997"/>
    <n v="78.08"/>
    <n v="3.5000000000000003E-2"/>
    <n v="0.104"/>
    <n v="2.6469999999999998"/>
    <n v="182.21300000000002"/>
    <n v="0"/>
    <n v="9.6069999999999993"/>
    <n v="140.755"/>
    <n v="0"/>
    <n v="4.6950000000000003"/>
    <n v="155.05699999999999"/>
    <n v="27.155999999999999"/>
    <n v="9.0749999999999993"/>
    <n v="3.1970000000000001"/>
    <n v="6.4009999999999998"/>
    <n v="8.0000000000000002E-3"/>
    <n v="0"/>
    <n v="18.680999999999997"/>
    <n v="7.88"/>
    <n v="0"/>
    <n v="0.77800000000000002"/>
    <n v="2.54"/>
    <n v="1.853"/>
    <n v="0.112"/>
    <n v="13.163"/>
    <n v="5.5179999999999971"/>
    <n v="2.2879999999999998"/>
    <n v="3.2299999999999973"/>
    <x v="38"/>
    <x v="38"/>
    <x v="38"/>
    <x v="38"/>
    <x v="38"/>
    <x v="38"/>
    <x v="38"/>
    <x v="38"/>
    <x v="38"/>
  </r>
  <r>
    <x v="1"/>
    <x v="19"/>
    <n v="3"/>
    <n v="84"/>
    <s v="Foreign"/>
    <x v="2"/>
    <n v="1.554"/>
    <n v="12.661"/>
    <n v="53.942"/>
    <n v="1.3049999999999999"/>
    <n v="3.7919999999999998"/>
    <n v="3.5630000000000002"/>
    <n v="13.32"/>
    <n v="90.137"/>
    <n v="0"/>
    <n v="9.5000000000000001E-2"/>
    <n v="42.774000000000001"/>
    <n v="12.319000000000001"/>
    <n v="2.89"/>
    <n v="58.078000000000003"/>
    <n v="32.058999999999997"/>
    <n v="5.5940000000000003"/>
    <n v="0.38200000000000001"/>
    <n v="0.254"/>
    <n v="1.607"/>
    <n v="7.6999999999999999E-2"/>
    <n v="7.9140000000000006"/>
    <n v="2.173"/>
    <n v="0"/>
    <n v="1.931"/>
    <n v="2.093"/>
    <n v="0.95299999999999996"/>
    <n v="0.23300000000000001"/>
    <n v="7.383"/>
    <n v="0.53100000000000058"/>
    <n v="8.0000000000000002E-3"/>
    <n v="0.52300000000000058"/>
    <x v="39"/>
    <x v="39"/>
    <x v="39"/>
    <x v="39"/>
    <x v="39"/>
    <x v="39"/>
    <x v="39"/>
    <x v="39"/>
    <x v="39"/>
  </r>
  <r>
    <x v="2"/>
    <x v="0"/>
    <n v="132"/>
    <n v="2461"/>
    <s v="Government"/>
    <x v="0"/>
    <n v="216.89500000000001"/>
    <n v="434.798"/>
    <n v="3822.7310000000002"/>
    <n v="36.343000000000004"/>
    <n v="224.357"/>
    <n v="78.784000000000006"/>
    <n v="288.113"/>
    <n v="5102.0209999999997"/>
    <n v="1.1830000000000001"/>
    <n v="105.587"/>
    <n v="3608.4609999999998"/>
    <n v="469.08600000000001"/>
    <n v="458.06599999999997"/>
    <n v="4642.3829999999998"/>
    <n v="459.63799999999998"/>
    <n v="298.678"/>
    <n v="44.662999999999997"/>
    <n v="12.882999999999999"/>
    <n v="3.3809999999999998"/>
    <n v="3.69"/>
    <n v="363.29499999999996"/>
    <n v="150.61000000000001"/>
    <n v="2.4470000000000001"/>
    <n v="78.474999999999994"/>
    <n v="73.98"/>
    <n v="17.170999999999999"/>
    <n v="4.8890000000000002"/>
    <n v="327.572"/>
    <n v="35.722999999999956"/>
    <n v="10.568"/>
    <n v="25.154999999999959"/>
    <x v="40"/>
    <x v="40"/>
    <x v="40"/>
    <x v="40"/>
    <x v="40"/>
    <x v="40"/>
    <x v="40"/>
    <x v="40"/>
    <x v="40"/>
  </r>
  <r>
    <x v="2"/>
    <x v="1"/>
    <n v="146"/>
    <n v="2665"/>
    <s v="Government"/>
    <x v="0"/>
    <n v="70.004000000000005"/>
    <n v="198.39099999999999"/>
    <n v="3881.0729999999999"/>
    <n v="384.39"/>
    <n v="306.30900000000003"/>
    <n v="48.546999999999997"/>
    <n v="162.946"/>
    <n v="5051.66"/>
    <n v="5.2930000000000001"/>
    <n v="234.77500000000001"/>
    <n v="3630.123"/>
    <n v="609.72299999999996"/>
    <n v="184.89"/>
    <n v="4664.8040000000001"/>
    <n v="386.85599999999999"/>
    <n v="261.26400000000001"/>
    <n v="43.335000000000001"/>
    <n v="27.148"/>
    <n v="8.7759999999999998"/>
    <n v="0.502"/>
    <n v="341.02500000000003"/>
    <n v="148.066"/>
    <n v="1.226"/>
    <n v="80.370999999999995"/>
    <n v="78.605000000000004"/>
    <n v="20.946000000000002"/>
    <n v="4.851"/>
    <n v="334.06500000000005"/>
    <n v="6.9599999999999795"/>
    <n v="1.4450000000000001"/>
    <n v="5.5149999999999793"/>
    <x v="41"/>
    <x v="41"/>
    <x v="41"/>
    <x v="41"/>
    <x v="41"/>
    <x v="41"/>
    <x v="41"/>
    <x v="41"/>
    <x v="41"/>
  </r>
  <r>
    <x v="2"/>
    <x v="2"/>
    <n v="112"/>
    <n v="2317"/>
    <s v="Private"/>
    <x v="0"/>
    <n v="131.87899999999999"/>
    <n v="1127.7170000000001"/>
    <n v="2739.68"/>
    <n v="459.93400000000003"/>
    <n v="132.70599999999999"/>
    <n v="101.26300000000001"/>
    <n v="141.696"/>
    <n v="4834.875"/>
    <n v="8.8819999999999997"/>
    <n v="35.619"/>
    <n v="4096.7790000000005"/>
    <n v="171.70099999999999"/>
    <n v="96.956000000000003"/>
    <n v="4409.9369999999999"/>
    <n v="424.93799999999999"/>
    <n v="240.82"/>
    <n v="48.848999999999997"/>
    <n v="49.16"/>
    <n v="4.319"/>
    <n v="2.7029999999999998"/>
    <n v="345.85099999999994"/>
    <n v="111.374"/>
    <n v="3.1469999999999998"/>
    <n v="60.451000000000001"/>
    <n v="90.766000000000005"/>
    <n v="29.626999999999999"/>
    <n v="15.071"/>
    <n v="310.43600000000004"/>
    <n v="35.414999999999907"/>
    <n v="7.532"/>
    <n v="27.882999999999907"/>
    <x v="42"/>
    <x v="42"/>
    <x v="42"/>
    <x v="42"/>
    <x v="42"/>
    <x v="42"/>
    <x v="42"/>
    <x v="42"/>
    <x v="42"/>
  </r>
  <r>
    <x v="2"/>
    <x v="4"/>
    <n v="105"/>
    <n v="1384"/>
    <s v="Foreign"/>
    <x v="0"/>
    <n v="49.167999999999999"/>
    <n v="282.82400000000001"/>
    <n v="3067.5929999999998"/>
    <n v="109.75700000000001"/>
    <n v="111.236"/>
    <n v="49.826000000000001"/>
    <n v="255.458"/>
    <n v="3925.8620000000001"/>
    <n v="0"/>
    <n v="54.295999999999999"/>
    <n v="2443.46"/>
    <n v="530.60199999999998"/>
    <n v="574.83299999999997"/>
    <n v="3603.1909999999998"/>
    <n v="322.67099999999999"/>
    <n v="227.965"/>
    <n v="35.338999999999999"/>
    <n v="18.872"/>
    <n v="0.58299999999999996"/>
    <n v="10.378"/>
    <n v="293.137"/>
    <n v="111.346"/>
    <n v="2.4809999999999999"/>
    <n v="43.335999999999999"/>
    <n v="49.511000000000003"/>
    <n v="17.013000000000002"/>
    <n v="2.468"/>
    <n v="226.155"/>
    <n v="66.981999999999999"/>
    <n v="13.593"/>
    <n v="53.388999999999996"/>
    <x v="43"/>
    <x v="43"/>
    <x v="43"/>
    <x v="43"/>
    <x v="43"/>
    <x v="43"/>
    <x v="43"/>
    <x v="43"/>
    <x v="43"/>
  </r>
  <r>
    <x v="2"/>
    <x v="3"/>
    <n v="81"/>
    <n v="1884"/>
    <s v="Government"/>
    <x v="0"/>
    <n v="49.167999999999999"/>
    <n v="282.82400000000001"/>
    <n v="3067.5929999999998"/>
    <n v="109.75700000000001"/>
    <n v="111.236"/>
    <n v="49.826000000000001"/>
    <n v="255.458"/>
    <n v="3925.8620000000001"/>
    <n v="0"/>
    <n v="54.295999999999999"/>
    <n v="2443.46"/>
    <n v="530.60199999999998"/>
    <n v="574.83299999999997"/>
    <n v="3603.1909999999998"/>
    <n v="322.67099999999999"/>
    <n v="227.965"/>
    <n v="35.338999999999999"/>
    <n v="18.872"/>
    <n v="0.58299999999999996"/>
    <n v="10.378"/>
    <n v="293.137"/>
    <n v="111.346"/>
    <n v="2.4809999999999999"/>
    <n v="43.335999999999999"/>
    <n v="49.511000000000003"/>
    <n v="17.013000000000002"/>
    <n v="2.468"/>
    <n v="226.155"/>
    <n v="66.981999999999999"/>
    <n v="13.593"/>
    <n v="53.388999999999996"/>
    <x v="43"/>
    <x v="43"/>
    <x v="43"/>
    <x v="43"/>
    <x v="43"/>
    <x v="43"/>
    <x v="43"/>
    <x v="43"/>
    <x v="43"/>
  </r>
  <r>
    <x v="2"/>
    <x v="5"/>
    <n v="92"/>
    <n v="951"/>
    <s v="Private"/>
    <x v="0"/>
    <n v="204.928"/>
    <n v="76.923000000000002"/>
    <n v="1985.0450000000001"/>
    <n v="3.2909999999999999"/>
    <n v="378.75700000000001"/>
    <n v="90.337999999999994"/>
    <n v="26.004000000000001"/>
    <n v="2765.2860000000005"/>
    <n v="0"/>
    <n v="116.056"/>
    <n v="2072.2840000000001"/>
    <n v="280.69200000000001"/>
    <n v="23.469000000000001"/>
    <n v="2492.5010000000002"/>
    <n v="272.78500000000003"/>
    <n v="168.07499999999999"/>
    <n v="26.48"/>
    <n v="7.8780000000000001"/>
    <n v="18.89"/>
    <n v="1.5469999999999999"/>
    <n v="222.86999999999998"/>
    <n v="103.627"/>
    <n v="2.7749999999999999"/>
    <n v="36.524000000000001"/>
    <n v="32.924999999999997"/>
    <n v="9.84"/>
    <n v="4.3550000000000004"/>
    <n v="190.04599999999999"/>
    <n v="32.823999999999984"/>
    <n v="4.2370000000000001"/>
    <n v="28.586999999999982"/>
    <x v="44"/>
    <x v="44"/>
    <x v="44"/>
    <x v="44"/>
    <x v="44"/>
    <x v="44"/>
    <x v="44"/>
    <x v="44"/>
    <x v="44"/>
  </r>
  <r>
    <x v="2"/>
    <x v="6"/>
    <n v="79"/>
    <n v="796"/>
    <s v="Foreign"/>
    <x v="0"/>
    <n v="64.963999999999999"/>
    <n v="684.73099999999999"/>
    <n v="1214.7280000000001"/>
    <n v="488.26600000000002"/>
    <n v="208.33099999999999"/>
    <n v="50.841000000000001"/>
    <n v="30.966999999999999"/>
    <n v="2742.828"/>
    <n v="0"/>
    <n v="145.31"/>
    <n v="2241.6529999999998"/>
    <n v="128.23699999999999"/>
    <n v="30.16"/>
    <n v="2545.36"/>
    <n v="197.46799999999999"/>
    <n v="112.31"/>
    <n v="20.91"/>
    <n v="52.478000000000002"/>
    <n v="4.0979999999999999"/>
    <n v="0.122"/>
    <n v="189.91800000000003"/>
    <n v="85.498000000000005"/>
    <n v="3.9820000000000002"/>
    <n v="16.850000000000001"/>
    <n v="27.271999999999998"/>
    <n v="17.64"/>
    <n v="7.8769999999999998"/>
    <n v="159.11900000000003"/>
    <n v="30.799000000000007"/>
    <n v="3.7440000000000002"/>
    <n v="27.055000000000007"/>
    <x v="45"/>
    <x v="45"/>
    <x v="45"/>
    <x v="45"/>
    <x v="45"/>
    <x v="45"/>
    <x v="45"/>
    <x v="45"/>
    <x v="45"/>
  </r>
  <r>
    <x v="2"/>
    <x v="8"/>
    <n v="84"/>
    <n v="857"/>
    <s v="Private"/>
    <x v="0"/>
    <n v="99.084000000000003"/>
    <n v="115.425"/>
    <n v="1662.59"/>
    <n v="19.811"/>
    <n v="116.209"/>
    <n v="41.472000000000001"/>
    <n v="10.648"/>
    <n v="2065.239"/>
    <n v="0"/>
    <n v="26.548999999999999"/>
    <n v="1419.7829999999999"/>
    <n v="177.88200000000001"/>
    <n v="80.971000000000004"/>
    <n v="1705.1849999999999"/>
    <n v="360.05399999999997"/>
    <n v="135.077"/>
    <n v="23.878"/>
    <n v="7.484"/>
    <n v="6.1849999999999996"/>
    <n v="0.39700000000000002"/>
    <n v="173.02099999999999"/>
    <n v="56.320999999999998"/>
    <n v="0.40899999999999997"/>
    <n v="4.2149999999999999"/>
    <n v="21.821000000000002"/>
    <n v="8.4770000000000003"/>
    <n v="5.9640000000000004"/>
    <n v="97.206999999999994"/>
    <n v="75.813999999999993"/>
    <n v="17.561"/>
    <n v="58.252999999999993"/>
    <x v="46"/>
    <x v="46"/>
    <x v="46"/>
    <x v="46"/>
    <x v="46"/>
    <x v="46"/>
    <x v="46"/>
    <x v="46"/>
    <x v="46"/>
  </r>
  <r>
    <x v="2"/>
    <x v="7"/>
    <n v="97"/>
    <n v="1310"/>
    <s v="Foreign"/>
    <x v="1"/>
    <n v="49.524999999999999"/>
    <n v="257.858"/>
    <n v="1309.3879999999999"/>
    <n v="0"/>
    <n v="59.677"/>
    <n v="28.837"/>
    <n v="32.396000000000001"/>
    <n v="1737.6809999999998"/>
    <n v="0"/>
    <n v="43.985999999999997"/>
    <n v="1617.2629999999999"/>
    <n v="31.922000000000001"/>
    <n v="63.597999999999999"/>
    <n v="1756.769"/>
    <n v="-19.088000000000001"/>
    <n v="82.248000000000005"/>
    <n v="26.396999999999998"/>
    <n v="5.3479999999999999"/>
    <n v="3.8130000000000002"/>
    <n v="8.9999999999999993E-3"/>
    <n v="117.81500000000001"/>
    <n v="47.643999999999998"/>
    <n v="1.4610000000000001"/>
    <n v="173.333"/>
    <n v="41.040999999999997"/>
    <n v="16.748000000000001"/>
    <n v="12.715"/>
    <n v="292.94199999999995"/>
    <n v="-175.12699999999995"/>
    <n v="0"/>
    <n v="-175.12699999999995"/>
    <x v="47"/>
    <x v="47"/>
    <x v="47"/>
    <x v="47"/>
    <x v="47"/>
    <x v="47"/>
    <x v="47"/>
    <x v="47"/>
    <x v="47"/>
  </r>
  <r>
    <x v="2"/>
    <x v="9"/>
    <n v="97"/>
    <n v="1115"/>
    <s v="Foreign"/>
    <x v="1"/>
    <n v="58.369"/>
    <n v="173.39099999999999"/>
    <n v="1078.9670000000001"/>
    <n v="13.433"/>
    <n v="106.285"/>
    <n v="49.814"/>
    <n v="25.044"/>
    <n v="1505.3030000000003"/>
    <n v="0"/>
    <n v="141.994"/>
    <n v="1073.184"/>
    <n v="71.433999999999997"/>
    <n v="55.136000000000003"/>
    <n v="1341.748"/>
    <n v="163.55500000000001"/>
    <n v="86.578000000000003"/>
    <n v="23.812999999999999"/>
    <n v="6.7629999999999999"/>
    <n v="6.8330000000000002"/>
    <n v="1.9370000000000001"/>
    <n v="125.92400000000001"/>
    <n v="39.954999999999998"/>
    <n v="1.667"/>
    <n v="4.0739999999999998"/>
    <n v="30.937000000000001"/>
    <n v="18.393999999999998"/>
    <n v="7.8179999999999996"/>
    <n v="102.84499999999998"/>
    <n v="23.079000000000022"/>
    <n v="5.4649999999999999"/>
    <n v="17.614000000000022"/>
    <x v="48"/>
    <x v="48"/>
    <x v="48"/>
    <x v="48"/>
    <x v="48"/>
    <x v="48"/>
    <x v="48"/>
    <x v="48"/>
    <x v="48"/>
  </r>
  <r>
    <x v="2"/>
    <x v="15"/>
    <n v="1"/>
    <n v="46"/>
    <s v="Foreign"/>
    <x v="2"/>
    <n v="16.507000000000001"/>
    <n v="230.56"/>
    <n v="46.057000000000002"/>
    <n v="192.44"/>
    <n v="3.5000000000000003E-2"/>
    <n v="0.10100000000000001"/>
    <n v="4.0970000000000004"/>
    <n v="489.79700000000003"/>
    <n v="4.5389999999999997"/>
    <n v="197.34299999999999"/>
    <n v="255.55199999999999"/>
    <n v="0"/>
    <n v="4.0839999999999996"/>
    <n v="461.51799999999997"/>
    <n v="28.279"/>
    <n v="11.266999999999999"/>
    <n v="0.85899999999999999"/>
    <n v="10.474"/>
    <n v="0"/>
    <n v="0"/>
    <n v="22.6"/>
    <n v="13.099"/>
    <n v="0"/>
    <n v="0.53400000000000003"/>
    <n v="2.9780000000000002"/>
    <n v="1.885"/>
    <n v="6.9000000000000006E-2"/>
    <n v="18.565000000000001"/>
    <n v="4.0350000000000001"/>
    <n v="1.8240000000000001"/>
    <n v="2.2110000000000003"/>
    <x v="49"/>
    <x v="49"/>
    <x v="49"/>
    <x v="49"/>
    <x v="49"/>
    <x v="49"/>
    <x v="49"/>
    <x v="49"/>
    <x v="49"/>
  </r>
  <r>
    <x v="2"/>
    <x v="10"/>
    <n v="25"/>
    <n v="209"/>
    <s v="Government"/>
    <x v="1"/>
    <n v="47.402999999999999"/>
    <n v="6.085"/>
    <n v="383.96"/>
    <n v="0"/>
    <n v="2.2069999999999999"/>
    <n v="8.0749999999999993"/>
    <n v="34.947000000000003"/>
    <n v="482.67699999999996"/>
    <n v="46.027000000000001"/>
    <n v="7.7560000000000002"/>
    <n v="4.1900000000000004"/>
    <n v="361.27300000000002"/>
    <n v="19.757000000000001"/>
    <n v="439.00299999999999"/>
    <n v="43.673999999999999"/>
    <n v="9.7590000000000003"/>
    <n v="1.347"/>
    <n v="0"/>
    <n v="0"/>
    <n v="0.72099999999999997"/>
    <n v="11.827"/>
    <n v="1.911"/>
    <n v="0"/>
    <n v="0.184"/>
    <n v="5.1849999999999996"/>
    <n v="3.1560000000000001"/>
    <n v="0.60199999999999998"/>
    <n v="11.038"/>
    <n v="0.7889999999999997"/>
    <n v="0.35399999999999998"/>
    <n v="0.43499999999999972"/>
    <x v="50"/>
    <x v="50"/>
    <x v="50"/>
    <x v="50"/>
    <x v="50"/>
    <x v="50"/>
    <x v="50"/>
    <x v="50"/>
    <x v="50"/>
  </r>
  <r>
    <x v="2"/>
    <x v="16"/>
    <n v="7"/>
    <n v="238"/>
    <s v="Government"/>
    <x v="1"/>
    <n v="43.253"/>
    <n v="5.6050000000000004"/>
    <n v="351.58800000000002"/>
    <n v="10.769"/>
    <n v="0.71199999999999997"/>
    <n v="3.7440000000000002"/>
    <n v="22.375"/>
    <n v="438.04600000000005"/>
    <n v="0.77400000000000002"/>
    <n v="41.537999999999997"/>
    <n v="364.17099999999999"/>
    <n v="1.853"/>
    <n v="23.013999999999999"/>
    <n v="431.35"/>
    <n v="6.6959999999999997"/>
    <n v="24.027000000000001"/>
    <n v="3.7250000000000001"/>
    <n v="1.18"/>
    <n v="1.4E-2"/>
    <n v="8.0000000000000002E-3"/>
    <n v="28.954000000000001"/>
    <n v="17.478000000000002"/>
    <n v="5.0000000000000001E-3"/>
    <n v="3.2320000000000002"/>
    <n v="5.8520000000000003"/>
    <n v="1.5720000000000001"/>
    <n v="0.52"/>
    <n v="28.658999999999999"/>
    <n v="0.29500000000000171"/>
    <n v="0.156"/>
    <n v="0.13900000000000171"/>
    <x v="51"/>
    <x v="51"/>
    <x v="51"/>
    <x v="51"/>
    <x v="51"/>
    <x v="51"/>
    <x v="51"/>
    <x v="51"/>
    <x v="51"/>
  </r>
  <r>
    <x v="2"/>
    <x v="13"/>
    <n v="2"/>
    <n v="134"/>
    <s v="Foreign"/>
    <x v="1"/>
    <n v="1.0920000000000001"/>
    <n v="173.995"/>
    <n v="157.32599999999999"/>
    <n v="13.818"/>
    <n v="44.405000000000001"/>
    <n v="3.76"/>
    <n v="7.6130000000000004"/>
    <n v="402.00899999999996"/>
    <n v="0"/>
    <n v="230.69900000000001"/>
    <n v="89.543999999999997"/>
    <n v="0.92700000000000005"/>
    <n v="8.5389999999999997"/>
    <n v="329.709"/>
    <n v="72.3"/>
    <n v="15.013"/>
    <n v="4.9420000000000002"/>
    <n v="1.9319999999999999"/>
    <n v="1.405"/>
    <n v="0"/>
    <n v="23.291999999999998"/>
    <n v="10.314"/>
    <n v="0.28199999999999997"/>
    <n v="5.8419999999999996"/>
    <n v="3.7749999999999999"/>
    <n v="1.528"/>
    <n v="0.45900000000000002"/>
    <n v="22.199999999999996"/>
    <n v="1.0920000000000023"/>
    <n v="2.5000000000000001E-2"/>
    <n v="1.0670000000000024"/>
    <x v="52"/>
    <x v="52"/>
    <x v="52"/>
    <x v="52"/>
    <x v="52"/>
    <x v="52"/>
    <x v="52"/>
    <x v="52"/>
    <x v="52"/>
  </r>
  <r>
    <x v="2"/>
    <x v="12"/>
    <n v="4"/>
    <n v="140"/>
    <s v="Foreign"/>
    <x v="2"/>
    <n v="7.0460000000000003"/>
    <n v="64.786000000000001"/>
    <n v="244.34800000000001"/>
    <n v="0"/>
    <n v="32.402000000000001"/>
    <n v="8.7639999999999993"/>
    <n v="13.33"/>
    <n v="370.67599999999999"/>
    <n v="0"/>
    <n v="38.814"/>
    <n v="82.739000000000004"/>
    <n v="108"/>
    <n v="9.843"/>
    <n v="239.39599999999999"/>
    <n v="131.28"/>
    <n v="22.373000000000001"/>
    <n v="0.83899999999999997"/>
    <n v="0.53"/>
    <n v="2.0609999999999999"/>
    <n v="7.9000000000000001E-2"/>
    <n v="25.882000000000001"/>
    <n v="10.010999999999999"/>
    <n v="0.129"/>
    <n v="2.3340000000000001"/>
    <n v="3.8450000000000002"/>
    <n v="1.7390000000000001"/>
    <n v="0.374"/>
    <n v="18.431999999999999"/>
    <n v="7.4500000000000028"/>
    <n v="0.96"/>
    <n v="6.4900000000000029"/>
    <x v="53"/>
    <x v="53"/>
    <x v="53"/>
    <x v="53"/>
    <x v="53"/>
    <x v="53"/>
    <x v="53"/>
    <x v="53"/>
    <x v="53"/>
  </r>
  <r>
    <x v="2"/>
    <x v="14"/>
    <n v="3"/>
    <n v="97"/>
    <s v="Government"/>
    <x v="2"/>
    <n v="0.54700000000000004"/>
    <n v="164.471"/>
    <n v="156.06"/>
    <n v="0.123"/>
    <n v="0"/>
    <n v="5.335"/>
    <n v="4.67"/>
    <n v="331.20599999999996"/>
    <n v="0.41199999999999998"/>
    <n v="167.93799999999999"/>
    <n v="104.67700000000001"/>
    <n v="0"/>
    <n v="1.8420000000000001"/>
    <n v="274.86900000000003"/>
    <n v="56.337000000000003"/>
    <n v="19.817"/>
    <n v="5.3070000000000004"/>
    <n v="0.92500000000000004"/>
    <n v="0"/>
    <n v="0"/>
    <n v="26.049000000000003"/>
    <n v="6.7290000000000001"/>
    <n v="0.13100000000000001"/>
    <n v="13.16"/>
    <n v="3.5390000000000001"/>
    <n v="1.9530000000000001"/>
    <n v="0.38600000000000001"/>
    <n v="25.898"/>
    <n v="0.15100000000000335"/>
    <n v="7.2999999999999995E-2"/>
    <n v="7.8000000000003358E-2"/>
    <x v="54"/>
    <x v="54"/>
    <x v="54"/>
    <x v="54"/>
    <x v="54"/>
    <x v="54"/>
    <x v="54"/>
    <x v="54"/>
    <x v="54"/>
  </r>
  <r>
    <x v="2"/>
    <x v="11"/>
    <n v="4"/>
    <n v="157"/>
    <s v="Foreign"/>
    <x v="2"/>
    <n v="4.6120000000000001"/>
    <n v="26.594000000000001"/>
    <n v="207.10400000000001"/>
    <n v="11.935"/>
    <n v="28.806000000000001"/>
    <n v="9.7710000000000008"/>
    <n v="37.765999999999998"/>
    <n v="326.58800000000002"/>
    <n v="5.2999999999999999E-2"/>
    <n v="0.496"/>
    <n v="95.81"/>
    <n v="71.504000000000005"/>
    <n v="15.282"/>
    <n v="183.14500000000001"/>
    <n v="143.44300000000001"/>
    <n v="17.224"/>
    <n v="0.77900000000000003"/>
    <n v="0.435"/>
    <n v="7.15"/>
    <n v="0.77400000000000002"/>
    <n v="26.362000000000002"/>
    <n v="8.0719999999999992"/>
    <n v="0.109"/>
    <n v="2.4870000000000001"/>
    <n v="4.9240000000000004"/>
    <n v="3.339"/>
    <n v="0.61299999999999999"/>
    <n v="19.543999999999997"/>
    <n v="6.8180000000000049"/>
    <n v="2.7E-2"/>
    <n v="6.7910000000000048"/>
    <x v="55"/>
    <x v="55"/>
    <x v="55"/>
    <x v="55"/>
    <x v="55"/>
    <x v="55"/>
    <x v="55"/>
    <x v="55"/>
    <x v="55"/>
  </r>
  <r>
    <x v="2"/>
    <x v="17"/>
    <n v="3"/>
    <n v="133"/>
    <s v="Foreign"/>
    <x v="2"/>
    <n v="2.157"/>
    <n v="28.882000000000001"/>
    <n v="119.203"/>
    <n v="23.03"/>
    <n v="44.203000000000003"/>
    <n v="4.1230000000000002"/>
    <n v="11.491"/>
    <n v="233.089"/>
    <n v="0"/>
    <n v="9.1310000000000002"/>
    <n v="34.091000000000001"/>
    <n v="4.3769999999999998"/>
    <n v="19.795999999999999"/>
    <n v="67.394999999999996"/>
    <n v="165.69399999999999"/>
    <n v="9.2240000000000002"/>
    <n v="0.66300000000000003"/>
    <n v="2.3159999999999998"/>
    <n v="3.419"/>
    <n v="0.185"/>
    <n v="15.807"/>
    <n v="1.5309999999999999"/>
    <n v="0"/>
    <n v="0.21099999999999999"/>
    <n v="3.9430000000000001"/>
    <n v="1.627"/>
    <n v="0.32700000000000001"/>
    <n v="7.6390000000000002"/>
    <n v="8.1679999999999993"/>
    <n v="2.9000000000000001E-2"/>
    <n v="8.1389999999999993"/>
    <x v="56"/>
    <x v="56"/>
    <x v="56"/>
    <x v="56"/>
    <x v="56"/>
    <x v="56"/>
    <x v="56"/>
    <x v="56"/>
    <x v="56"/>
  </r>
  <r>
    <x v="2"/>
    <x v="18"/>
    <n v="3"/>
    <n v="107"/>
    <s v="Foreign"/>
    <x v="2"/>
    <n v="5.9720000000000004"/>
    <n v="150.922"/>
    <n v="56.756999999999998"/>
    <n v="3.1970000000000001"/>
    <n v="0.02"/>
    <n v="1.026"/>
    <n v="4.0739999999999998"/>
    <n v="221.96800000000005"/>
    <n v="0"/>
    <n v="36.719000000000001"/>
    <n v="142.38399999999999"/>
    <n v="0.82399999999999995"/>
    <n v="26.204999999999998"/>
    <n v="206.13200000000001"/>
    <n v="15.836"/>
    <n v="11.058"/>
    <n v="1.948"/>
    <n v="0.42299999999999999"/>
    <n v="0"/>
    <n v="2.4E-2"/>
    <n v="13.452999999999999"/>
    <n v="6.5220000000000002"/>
    <n v="0.33800000000000002"/>
    <n v="0.53400000000000003"/>
    <n v="3.6829999999999998"/>
    <n v="1.7629999999999999"/>
    <n v="0.311"/>
    <n v="13.151"/>
    <n v="0.3019999999999996"/>
    <n v="8.9999999999999993E-3"/>
    <n v="0.29299999999999959"/>
    <x v="57"/>
    <x v="57"/>
    <x v="57"/>
    <x v="57"/>
    <x v="57"/>
    <x v="57"/>
    <x v="57"/>
    <x v="57"/>
    <x v="57"/>
  </r>
  <r>
    <x v="2"/>
    <x v="19"/>
    <n v="4"/>
    <n v="89"/>
    <s v="Foreign"/>
    <x v="2"/>
    <n v="1.99"/>
    <n v="11.25"/>
    <n v="74.016000000000005"/>
    <n v="1.3080000000000001"/>
    <n v="3.468"/>
    <n v="5.1920000000000002"/>
    <n v="12.269"/>
    <n v="109.49300000000002"/>
    <n v="0"/>
    <n v="0.78800000000000003"/>
    <n v="64.421000000000006"/>
    <n v="7.9340000000000002"/>
    <n v="4.0190000000000001"/>
    <n v="77.162000000000006"/>
    <n v="32.331000000000003"/>
    <n v="6.0270000000000001"/>
    <n v="0.52"/>
    <n v="0.27400000000000002"/>
    <n v="1.762"/>
    <n v="6.6000000000000003E-2"/>
    <n v="8.6490000000000009"/>
    <n v="2.508"/>
    <n v="5.0000000000000001E-3"/>
    <n v="1.8480000000000001"/>
    <n v="2.577"/>
    <n v="1.0840000000000001"/>
    <n v="0.28999999999999998"/>
    <n v="8.3119999999999994"/>
    <n v="0.33700000000000152"/>
    <n v="0.01"/>
    <n v="0.32700000000000151"/>
    <x v="58"/>
    <x v="58"/>
    <x v="58"/>
    <x v="58"/>
    <x v="58"/>
    <x v="58"/>
    <x v="58"/>
    <x v="58"/>
    <x v="58"/>
  </r>
  <r>
    <x v="3"/>
    <x v="0"/>
    <n v="132"/>
    <n v="2443"/>
    <s v="Government"/>
    <x v="0"/>
    <n v="161.93899999999999"/>
    <n v="252.33699999999999"/>
    <n v="4454.3850000000002"/>
    <n v="8.0380000000000003"/>
    <n v="239.738"/>
    <n v="77.004000000000005"/>
    <n v="536.16"/>
    <n v="5729.6009999999997"/>
    <n v="0.90400000000000003"/>
    <n v="77.790999999999997"/>
    <n v="4008.74"/>
    <n v="435.13900000000001"/>
    <n v="723.303"/>
    <n v="5245.8770000000004"/>
    <n v="483.72399999999999"/>
    <n v="311.55200000000002"/>
    <n v="48.743000000000002"/>
    <n v="15.52"/>
    <n v="5.8570000000000002"/>
    <n v="3.77"/>
    <n v="385.44200000000001"/>
    <n v="158.36600000000001"/>
    <n v="3.2360000000000002"/>
    <n v="75.581999999999994"/>
    <n v="80.078000000000003"/>
    <n v="17.699000000000002"/>
    <n v="4.5419999999999998"/>
    <n v="339.50299999999999"/>
    <n v="45.939000000000021"/>
    <n v="8.8230000000000004"/>
    <n v="37.116000000000021"/>
    <x v="59"/>
    <x v="59"/>
    <x v="59"/>
    <x v="59"/>
    <x v="59"/>
    <x v="59"/>
    <x v="59"/>
    <x v="59"/>
    <x v="59"/>
  </r>
  <r>
    <x v="3"/>
    <x v="1"/>
    <n v="148"/>
    <n v="2672"/>
    <s v="Government"/>
    <x v="0"/>
    <n v="87.165999999999997"/>
    <n v="155.214"/>
    <n v="4543.3860000000004"/>
    <n v="349.91800000000001"/>
    <n v="319.66500000000002"/>
    <n v="48.084000000000003"/>
    <n v="75.254000000000005"/>
    <n v="5578.6869999999999"/>
    <n v="8.0000000000000002E-3"/>
    <n v="210.959"/>
    <n v="4191.625"/>
    <n v="576.471"/>
    <n v="188.376"/>
    <n v="5167.4390000000003"/>
    <n v="411.24799999999999"/>
    <n v="306.77499999999998"/>
    <n v="47.499000000000002"/>
    <n v="27.771000000000001"/>
    <n v="9.6940000000000008"/>
    <n v="0.47099999999999997"/>
    <n v="392.21000000000004"/>
    <n v="173.04499999999999"/>
    <n v="1.044"/>
    <n v="69.596999999999994"/>
    <n v="80.941999999999993"/>
    <n v="21.812000000000001"/>
    <n v="4.9420000000000002"/>
    <n v="351.38200000000001"/>
    <n v="40.828000000000031"/>
    <n v="7.8630000000000004"/>
    <n v="32.965000000000032"/>
    <x v="60"/>
    <x v="60"/>
    <x v="60"/>
    <x v="60"/>
    <x v="60"/>
    <x v="60"/>
    <x v="60"/>
    <x v="60"/>
    <x v="60"/>
  </r>
  <r>
    <x v="3"/>
    <x v="2"/>
    <n v="122"/>
    <n v="2402"/>
    <s v="Private"/>
    <x v="0"/>
    <n v="631.13199999999995"/>
    <n v="1102.356"/>
    <n v="2991.7260000000001"/>
    <n v="464.12299999999999"/>
    <n v="148.37"/>
    <n v="102.813"/>
    <n v="134.23500000000001"/>
    <n v="5574.7549999999992"/>
    <n v="0.76900000000000002"/>
    <n v="44.293999999999997"/>
    <n v="4809.165"/>
    <n v="156.358"/>
    <n v="118.41"/>
    <n v="5128.9960000000001"/>
    <n v="445.75900000000001"/>
    <n v="272.20800000000003"/>
    <n v="51.52"/>
    <n v="60"/>
    <n v="5.2720000000000002"/>
    <n v="2.7919999999999998"/>
    <n v="391.79199999999997"/>
    <n v="124.91500000000001"/>
    <n v="3.5470000000000002"/>
    <n v="74.697999999999993"/>
    <n v="96.034000000000006"/>
    <n v="28.677"/>
    <n v="14.492000000000001"/>
    <n v="342.36300000000006"/>
    <n v="49.428999999999917"/>
    <n v="14.282999999999999"/>
    <n v="35.145999999999916"/>
    <x v="61"/>
    <x v="61"/>
    <x v="61"/>
    <x v="61"/>
    <x v="61"/>
    <x v="61"/>
    <x v="61"/>
    <x v="61"/>
    <x v="61"/>
  </r>
  <r>
    <x v="3"/>
    <x v="3"/>
    <n v="84"/>
    <n v="1854"/>
    <s v="Government"/>
    <x v="0"/>
    <n v="46.274000000000001"/>
    <n v="221.10400000000001"/>
    <n v="3449.4180000000001"/>
    <n v="82.281000000000006"/>
    <n v="152.535"/>
    <n v="54.978000000000002"/>
    <n v="349.54700000000003"/>
    <n v="4356.1370000000006"/>
    <n v="0"/>
    <n v="45.960999999999999"/>
    <n v="2657.2939999999999"/>
    <n v="609.23"/>
    <n v="676.26099999999997"/>
    <n v="3988.7460000000001"/>
    <n v="367.39100000000002"/>
    <n v="258.68900000000002"/>
    <n v="35.036999999999999"/>
    <n v="19.474"/>
    <n v="1.839"/>
    <n v="11.035"/>
    <n v="326.07400000000001"/>
    <n v="123.93899999999999"/>
    <n v="3.4390000000000001"/>
    <n v="52.143000000000001"/>
    <n v="52.540999999999997"/>
    <n v="17.785"/>
    <n v="2.5670000000000002"/>
    <n v="252.41399999999999"/>
    <n v="73.660000000000025"/>
    <n v="13.455"/>
    <n v="60.205000000000027"/>
    <x v="62"/>
    <x v="62"/>
    <x v="62"/>
    <x v="62"/>
    <x v="62"/>
    <x v="62"/>
    <x v="62"/>
    <x v="62"/>
    <x v="62"/>
  </r>
  <r>
    <x v="3"/>
    <x v="5"/>
    <n v="103"/>
    <n v="962"/>
    <s v="Private"/>
    <x v="0"/>
    <n v="228.83099999999999"/>
    <n v="117.76600000000001"/>
    <n v="2344.768"/>
    <n v="1.4370000000000001"/>
    <n v="421.04300000000001"/>
    <n v="98.897000000000006"/>
    <n v="33.247"/>
    <n v="3245.9889999999996"/>
    <n v="0"/>
    <n v="80.277000000000001"/>
    <n v="2440.681"/>
    <n v="306.83499999999998"/>
    <n v="113.785"/>
    <n v="2941.578"/>
    <n v="304.411"/>
    <n v="191.76"/>
    <n v="32.249000000000002"/>
    <n v="11.522"/>
    <n v="21.765999999999998"/>
    <n v="1.9379999999999999"/>
    <n v="259.23499999999996"/>
    <n v="123.20699999999999"/>
    <n v="3.4049999999999998"/>
    <n v="42.417000000000002"/>
    <n v="31.687000000000001"/>
    <n v="10.159000000000001"/>
    <n v="4.5190000000000001"/>
    <n v="215.39400000000001"/>
    <n v="43.840999999999951"/>
    <n v="5.2480000000000002"/>
    <n v="38.592999999999954"/>
    <x v="63"/>
    <x v="63"/>
    <x v="63"/>
    <x v="63"/>
    <x v="63"/>
    <x v="63"/>
    <x v="63"/>
    <x v="63"/>
    <x v="63"/>
  </r>
  <r>
    <x v="3"/>
    <x v="6"/>
    <n v="88"/>
    <n v="888"/>
    <s v="Foreign"/>
    <x v="0"/>
    <n v="342.50200000000001"/>
    <n v="595.23900000000003"/>
    <n v="1514.0409999999999"/>
    <n v="475.64400000000001"/>
    <n v="134.83500000000001"/>
    <n v="53.904000000000003"/>
    <n v="34.372999999999998"/>
    <n v="3150.5380000000005"/>
    <n v="0"/>
    <n v="183.23400000000001"/>
    <n v="2528.1880000000001"/>
    <n v="130.03100000000001"/>
    <n v="35.314"/>
    <n v="2876.7669999999998"/>
    <n v="273.77100000000002"/>
    <n v="130.94800000000001"/>
    <n v="24.562999999999999"/>
    <n v="55.777000000000001"/>
    <n v="5.33"/>
    <n v="8.1000000000000003E-2"/>
    <n v="216.69900000000001"/>
    <n v="95.188000000000002"/>
    <n v="4.6900000000000004"/>
    <n v="16.347000000000001"/>
    <n v="30.923999999999999"/>
    <n v="19.488"/>
    <n v="9.4179999999999993"/>
    <n v="176.05500000000001"/>
    <n v="40.644000000000005"/>
    <n v="4.8869999999999996"/>
    <n v="35.757000000000005"/>
    <x v="64"/>
    <x v="64"/>
    <x v="64"/>
    <x v="64"/>
    <x v="64"/>
    <x v="64"/>
    <x v="64"/>
    <x v="64"/>
    <x v="64"/>
  </r>
  <r>
    <x v="3"/>
    <x v="4"/>
    <n v="137"/>
    <n v="1363"/>
    <s v="Foreign"/>
    <x v="0"/>
    <n v="180.554"/>
    <n v="140.81700000000001"/>
    <n v="1963.0530000000001"/>
    <n v="294.71100000000001"/>
    <n v="56.866"/>
    <n v="96.093999999999994"/>
    <n v="107.622"/>
    <n v="2839.7170000000001"/>
    <n v="0"/>
    <n v="14.395"/>
    <n v="2410.4160000000002"/>
    <n v="166.143"/>
    <n v="111.77200000000001"/>
    <n v="2702.7260000000001"/>
    <n v="136.99100000000001"/>
    <n v="150.52000000000001"/>
    <n v="37.103999999999999"/>
    <n v="26.971"/>
    <n v="1.7509999999999999"/>
    <n v="1.6240000000000001"/>
    <n v="217.97000000000003"/>
    <n v="86.248999999999995"/>
    <n v="1.5349999999999999"/>
    <n v="23.622"/>
    <n v="44.524000000000001"/>
    <n v="19.256"/>
    <n v="4.79"/>
    <n v="179.976"/>
    <n v="37.994000000000028"/>
    <n v="0.28899999999999998"/>
    <n v="37.705000000000027"/>
    <x v="65"/>
    <x v="65"/>
    <x v="65"/>
    <x v="65"/>
    <x v="65"/>
    <x v="65"/>
    <x v="65"/>
    <x v="65"/>
    <x v="65"/>
  </r>
  <r>
    <x v="3"/>
    <x v="8"/>
    <n v="87"/>
    <n v="839"/>
    <s v="Private"/>
    <x v="1"/>
    <n v="265.40499999999997"/>
    <n v="204.14500000000001"/>
    <n v="1731.828"/>
    <n v="24.082000000000001"/>
    <n v="116.40600000000001"/>
    <n v="44.11"/>
    <n v="13.849"/>
    <n v="2399.8249999999998"/>
    <n v="0"/>
    <n v="30.407"/>
    <n v="1721.9269999999999"/>
    <n v="153.875"/>
    <n v="92.524000000000001"/>
    <n v="1998.7329999999999"/>
    <n v="401.09199999999998"/>
    <n v="152.136"/>
    <n v="26.803000000000001"/>
    <n v="7.9539999999999997"/>
    <n v="7.3220000000000001"/>
    <n v="0.40100000000000002"/>
    <n v="194.61600000000001"/>
    <n v="67.331000000000003"/>
    <n v="1.048"/>
    <n v="17.934999999999999"/>
    <n v="22.73"/>
    <n v="9.2690000000000001"/>
    <n v="5.8070000000000004"/>
    <n v="124.12000000000002"/>
    <n v="70.495999999999995"/>
    <n v="11.725"/>
    <n v="58.770999999999994"/>
    <x v="66"/>
    <x v="66"/>
    <x v="66"/>
    <x v="66"/>
    <x v="66"/>
    <x v="66"/>
    <x v="66"/>
    <x v="66"/>
    <x v="66"/>
  </r>
  <r>
    <x v="3"/>
    <x v="7"/>
    <n v="109"/>
    <n v="1348"/>
    <s v="Foreign"/>
    <x v="1"/>
    <n v="59.061999999999998"/>
    <n v="241.82900000000001"/>
    <n v="1677.5909999999999"/>
    <n v="0"/>
    <n v="71.108000000000004"/>
    <n v="30.126000000000001"/>
    <n v="35.003999999999998"/>
    <n v="2114.7200000000003"/>
    <n v="0"/>
    <n v="76.293999999999997"/>
    <n v="1774.8920000000001"/>
    <n v="109.134"/>
    <n v="82.411000000000001"/>
    <n v="2042.731"/>
    <n v="71.989000000000004"/>
    <n v="103.16"/>
    <n v="31.686"/>
    <n v="7.1580000000000004"/>
    <n v="3.2130000000000001"/>
    <n v="2.4E-2"/>
    <n v="145.24099999999999"/>
    <n v="52.804000000000002"/>
    <n v="1.905"/>
    <n v="17.655999999999999"/>
    <n v="50.186999999999998"/>
    <n v="15.801"/>
    <n v="4.4969999999999999"/>
    <n v="142.85000000000002"/>
    <n v="2.3909999999999627"/>
    <n v="0.15"/>
    <n v="2.2409999999999628"/>
    <x v="67"/>
    <x v="67"/>
    <x v="67"/>
    <x v="67"/>
    <x v="67"/>
    <x v="67"/>
    <x v="67"/>
    <x v="67"/>
    <x v="67"/>
  </r>
  <r>
    <x v="3"/>
    <x v="9"/>
    <n v="102"/>
    <n v="1134"/>
    <s v="Foreign"/>
    <x v="1"/>
    <n v="97.046000000000006"/>
    <n v="153.36000000000001"/>
    <n v="1247.7619999999999"/>
    <n v="9.1300000000000008"/>
    <n v="98.632999999999996"/>
    <n v="52.948999999999998"/>
    <n v="32.823"/>
    <n v="1691.7030000000002"/>
    <n v="0"/>
    <n v="83.778999999999996"/>
    <n v="1318.836"/>
    <n v="44.07"/>
    <n v="69.409000000000006"/>
    <n v="1516.0940000000001"/>
    <n v="175.60900000000001"/>
    <n v="99.653000000000006"/>
    <n v="25.797999999999998"/>
    <n v="7.6539999999999999"/>
    <n v="7.5869999999999997"/>
    <n v="1.9019999999999999"/>
    <n v="142.59399999999999"/>
    <n v="46.01"/>
    <n v="1.5249999999999999"/>
    <n v="2.4910000000000001"/>
    <n v="34.439"/>
    <n v="17.968"/>
    <n v="7.5490000000000004"/>
    <n v="109.98200000000001"/>
    <n v="32.611999999999981"/>
    <n v="8.4459999999999997"/>
    <n v="24.165999999999983"/>
    <x v="68"/>
    <x v="68"/>
    <x v="68"/>
    <x v="68"/>
    <x v="68"/>
    <x v="68"/>
    <x v="68"/>
    <x v="68"/>
    <x v="68"/>
  </r>
  <r>
    <x v="3"/>
    <x v="10"/>
    <n v="25"/>
    <n v="264"/>
    <s v="Government"/>
    <x v="1"/>
    <n v="8.2370000000000001"/>
    <n v="16.076000000000001"/>
    <n v="458.25799999999998"/>
    <n v="0"/>
    <n v="2.3069999999999999"/>
    <n v="7.8639999999999999"/>
    <n v="40.15"/>
    <n v="532.89199999999994"/>
    <n v="3.7730000000000001"/>
    <n v="4.9950000000000001"/>
    <n v="5"/>
    <n v="450.66500000000002"/>
    <n v="24.3"/>
    <n v="488.733"/>
    <n v="44.158999999999999"/>
    <n v="10.586"/>
    <n v="2.1469999999999998"/>
    <n v="0.183"/>
    <n v="0"/>
    <n v="1E-3"/>
    <n v="12.917"/>
    <n v="1.804"/>
    <n v="0"/>
    <n v="0.377"/>
    <n v="6.298"/>
    <n v="2.9609999999999999"/>
    <n v="0.74"/>
    <n v="12.18"/>
    <n v="0.7370000000000001"/>
    <n v="0.33100000000000002"/>
    <n v="0.40600000000000008"/>
    <x v="69"/>
    <x v="69"/>
    <x v="69"/>
    <x v="69"/>
    <x v="69"/>
    <x v="69"/>
    <x v="69"/>
    <x v="69"/>
    <x v="69"/>
  </r>
  <r>
    <x v="3"/>
    <x v="11"/>
    <n v="8"/>
    <n v="171"/>
    <s v="Foreign"/>
    <x v="1"/>
    <n v="8.1240000000000006"/>
    <n v="28.283999999999999"/>
    <n v="334.4"/>
    <n v="7.1609999999999996"/>
    <n v="25.012"/>
    <n v="11.548999999999999"/>
    <n v="35.113999999999997"/>
    <n v="449.64399999999995"/>
    <n v="4.8000000000000001E-2"/>
    <n v="37.639000000000003"/>
    <n v="186.001"/>
    <n v="54.715000000000003"/>
    <n v="17.655999999999999"/>
    <n v="296.05900000000003"/>
    <n v="153.58500000000001"/>
    <n v="21.898"/>
    <n v="2.476"/>
    <n v="0.63800000000000001"/>
    <n v="5.5629999999999997"/>
    <n v="0.83599999999999997"/>
    <n v="31.410999999999998"/>
    <n v="9.7949999999999999"/>
    <n v="0.08"/>
    <n v="2.8359999999999999"/>
    <n v="6.0880000000000001"/>
    <n v="3.6829999999999998"/>
    <n v="0.77500000000000002"/>
    <n v="23.256999999999998"/>
    <n v="8.1539999999999999"/>
    <n v="3.2000000000000001E-2"/>
    <n v="8.1219999999999999"/>
    <x v="70"/>
    <x v="70"/>
    <x v="70"/>
    <x v="70"/>
    <x v="70"/>
    <x v="70"/>
    <x v="70"/>
    <x v="70"/>
    <x v="70"/>
  </r>
  <r>
    <x v="3"/>
    <x v="12"/>
    <n v="7"/>
    <n v="158"/>
    <s v="Foreign"/>
    <x v="1"/>
    <n v="14.308999999999999"/>
    <n v="55.682000000000002"/>
    <n v="298.22199999999998"/>
    <n v="0"/>
    <n v="36.137999999999998"/>
    <n v="10.118"/>
    <n v="13.624000000000001"/>
    <n v="428.09299999999996"/>
    <n v="0"/>
    <n v="49.9"/>
    <n v="142.19"/>
    <n v="90.977000000000004"/>
    <n v="10.997"/>
    <n v="294.06400000000002"/>
    <n v="134.029"/>
    <n v="27.295999999999999"/>
    <n v="1.6080000000000001"/>
    <n v="0.59"/>
    <n v="1.6279999999999999"/>
    <n v="0.03"/>
    <n v="31.152000000000001"/>
    <n v="14.202999999999999"/>
    <n v="9.0999999999999998E-2"/>
    <n v="4.7E-2"/>
    <n v="4.7889999999999997"/>
    <n v="2.0680000000000001"/>
    <n v="0.63"/>
    <n v="21.827999999999999"/>
    <n v="9.3240000000000016"/>
    <n v="1.677"/>
    <n v="7.647000000000002"/>
    <x v="71"/>
    <x v="71"/>
    <x v="71"/>
    <x v="71"/>
    <x v="71"/>
    <x v="71"/>
    <x v="71"/>
    <x v="71"/>
    <x v="71"/>
  </r>
  <r>
    <x v="3"/>
    <x v="14"/>
    <n v="4"/>
    <n v="99"/>
    <s v="Government"/>
    <x v="2"/>
    <n v="3.117"/>
    <n v="157.62200000000001"/>
    <n v="251.07300000000001"/>
    <n v="0"/>
    <n v="0"/>
    <n v="6.2229999999999999"/>
    <n v="3.9609999999999999"/>
    <n v="421.99600000000004"/>
    <n v="0"/>
    <n v="179.346"/>
    <n v="175.15899999999999"/>
    <n v="0"/>
    <n v="2.5209999999999999"/>
    <n v="357.02600000000001"/>
    <n v="64.97"/>
    <n v="24.899000000000001"/>
    <n v="8.9689999999999994"/>
    <n v="2.8860000000000001"/>
    <n v="0"/>
    <n v="0"/>
    <n v="36.754000000000005"/>
    <n v="7.7949999999999999"/>
    <n v="0.17799999999999999"/>
    <n v="16.591000000000001"/>
    <n v="4.1779999999999999"/>
    <n v="2.1320000000000001"/>
    <n v="0.51200000000000001"/>
    <n v="31.386000000000003"/>
    <n v="5.3680000000000021"/>
    <n v="0.63"/>
    <n v="4.7380000000000022"/>
    <x v="72"/>
    <x v="72"/>
    <x v="72"/>
    <x v="72"/>
    <x v="72"/>
    <x v="72"/>
    <x v="72"/>
    <x v="72"/>
    <x v="72"/>
  </r>
  <r>
    <x v="3"/>
    <x v="16"/>
    <n v="7"/>
    <n v="231"/>
    <s v="Government"/>
    <x v="2"/>
    <n v="11.19"/>
    <n v="0.53100000000000003"/>
    <n v="377.76600000000002"/>
    <n v="0"/>
    <n v="0.73799999999999999"/>
    <n v="3.629"/>
    <n v="11.066000000000001"/>
    <n v="404.92"/>
    <n v="0.20100000000000001"/>
    <n v="98.259"/>
    <n v="293.20999999999998"/>
    <n v="2.0219999999999998"/>
    <n v="4.3949999999999996"/>
    <n v="398.08699999999999"/>
    <n v="6.8330000000000002"/>
    <n v="22.925000000000001"/>
    <n v="4.2149999999999999"/>
    <n v="0.90900000000000003"/>
    <n v="6.0000000000000001E-3"/>
    <n v="1.0999999999999999E-2"/>
    <n v="28.065999999999999"/>
    <n v="19.731999999999999"/>
    <n v="5.0000000000000001E-3"/>
    <n v="0.13200000000000001"/>
    <n v="6.13"/>
    <n v="1.415"/>
    <n v="0.41"/>
    <n v="27.823999999999998"/>
    <n v="0.24200000000000088"/>
    <n v="0.105"/>
    <n v="0.1370000000000009"/>
    <x v="73"/>
    <x v="73"/>
    <x v="73"/>
    <x v="73"/>
    <x v="73"/>
    <x v="73"/>
    <x v="73"/>
    <x v="73"/>
    <x v="73"/>
  </r>
  <r>
    <x v="3"/>
    <x v="13"/>
    <n v="2"/>
    <n v="131"/>
    <s v="Foreign"/>
    <x v="2"/>
    <n v="6.6070000000000002"/>
    <n v="160.988"/>
    <n v="163.398"/>
    <n v="6.3949999999999996"/>
    <n v="43.753"/>
    <n v="4.0119999999999996"/>
    <n v="3.6869999999999998"/>
    <n v="388.84"/>
    <n v="0"/>
    <n v="187.54400000000001"/>
    <n v="121.60599999999999"/>
    <n v="0.71399999999999997"/>
    <n v="6.7190000000000003"/>
    <n v="316.58300000000003"/>
    <n v="72.257000000000005"/>
    <n v="16.402000000000001"/>
    <n v="4.734"/>
    <n v="1.9350000000000001"/>
    <n v="1.5389999999999999"/>
    <n v="0"/>
    <n v="24.610000000000003"/>
    <n v="11.938000000000001"/>
    <n v="4.9000000000000002E-2"/>
    <n v="5.1669999999999998"/>
    <n v="4.0250000000000004"/>
    <n v="1.64"/>
    <n v="0.51800000000000002"/>
    <n v="23.337000000000003"/>
    <n v="1.2729999999999997"/>
    <n v="2.5999999999999999E-2"/>
    <n v="1.2469999999999997"/>
    <x v="74"/>
    <x v="74"/>
    <x v="74"/>
    <x v="74"/>
    <x v="74"/>
    <x v="74"/>
    <x v="74"/>
    <x v="74"/>
    <x v="74"/>
  </r>
  <r>
    <x v="3"/>
    <x v="15"/>
    <n v="1"/>
    <n v="84"/>
    <s v="Foreign"/>
    <x v="2"/>
    <n v="85.356999999999999"/>
    <n v="81.141999999999996"/>
    <n v="32.838000000000001"/>
    <n v="101.35299999999999"/>
    <n v="3.5000000000000003E-2"/>
    <n v="7.5999999999999998E-2"/>
    <n v="6.3"/>
    <n v="307.10100000000006"/>
    <n v="3.6059999999999999"/>
    <n v="12.696"/>
    <n v="255.55"/>
    <n v="0"/>
    <n v="5.2809999999999997"/>
    <n v="277.13299999999998"/>
    <n v="29.968"/>
    <n v="14.396000000000001"/>
    <n v="1.23"/>
    <n v="10.226000000000001"/>
    <n v="0"/>
    <n v="0"/>
    <n v="25.852000000000004"/>
    <n v="14.8"/>
    <n v="0"/>
    <n v="0.45100000000000001"/>
    <n v="2.726"/>
    <n v="1.242"/>
    <n v="3.5000000000000003E-2"/>
    <n v="19.254000000000001"/>
    <n v="6.5980000000000025"/>
    <n v="2.532"/>
    <n v="4.0660000000000025"/>
    <x v="75"/>
    <x v="75"/>
    <x v="75"/>
    <x v="75"/>
    <x v="75"/>
    <x v="75"/>
    <x v="75"/>
    <x v="75"/>
    <x v="75"/>
  </r>
  <r>
    <x v="3"/>
    <x v="17"/>
    <n v="7"/>
    <n v="169"/>
    <s v="Foreign"/>
    <x v="2"/>
    <n v="4.359"/>
    <n v="3.8210000000000002"/>
    <n v="203.05699999999999"/>
    <n v="22.946000000000002"/>
    <n v="43.378999999999998"/>
    <n v="5.3730000000000002"/>
    <n v="16.515999999999998"/>
    <n v="299.45100000000002"/>
    <n v="0"/>
    <n v="25.861999999999998"/>
    <n v="75.747"/>
    <n v="3.47"/>
    <n v="21.852"/>
    <n v="126.931"/>
    <n v="172.52"/>
    <n v="12.247999999999999"/>
    <n v="1.4910000000000001"/>
    <n v="1.9350000000000001"/>
    <n v="3.8170000000000002"/>
    <n v="0.13800000000000001"/>
    <n v="19.629000000000001"/>
    <n v="2.3180000000000001"/>
    <n v="0"/>
    <n v="0.152"/>
    <n v="4.9180000000000001"/>
    <n v="2.2959999999999998"/>
    <n v="0.55300000000000005"/>
    <n v="10.237"/>
    <n v="9.3920000000000012"/>
    <n v="0.02"/>
    <n v="9.3720000000000017"/>
    <x v="76"/>
    <x v="76"/>
    <x v="76"/>
    <x v="76"/>
    <x v="76"/>
    <x v="76"/>
    <x v="76"/>
    <x v="76"/>
    <x v="76"/>
  </r>
  <r>
    <x v="3"/>
    <x v="18"/>
    <n v="3"/>
    <n v="110"/>
    <s v="Foreign"/>
    <x v="2"/>
    <n v="5.9119999999999999"/>
    <n v="174.791"/>
    <n v="46.539000000000001"/>
    <n v="3.165"/>
    <n v="5.0999999999999997E-2"/>
    <n v="2.161"/>
    <n v="8.266"/>
    <n v="240.88499999999999"/>
    <n v="0"/>
    <n v="32.134999999999998"/>
    <n v="166.51599999999999"/>
    <n v="0.33600000000000002"/>
    <n v="24.731000000000002"/>
    <n v="223.71799999999999"/>
    <n v="17.167000000000002"/>
    <n v="8.5760000000000005"/>
    <n v="1.8759999999999999"/>
    <n v="0.52700000000000002"/>
    <n v="0"/>
    <n v="4.3999999999999997E-2"/>
    <n v="11.023"/>
    <n v="5.0519999999999996"/>
    <n v="0.26900000000000002"/>
    <n v="1.2689999999999999"/>
    <n v="3.3069999999999999"/>
    <n v="2.5670000000000002"/>
    <n v="0.54800000000000004"/>
    <n v="13.012"/>
    <n v="-1.9890000000000008"/>
    <n v="0"/>
    <n v="-1.9890000000000008"/>
    <x v="77"/>
    <x v="77"/>
    <x v="77"/>
    <x v="77"/>
    <x v="77"/>
    <x v="77"/>
    <x v="77"/>
    <x v="77"/>
    <x v="77"/>
  </r>
  <r>
    <x v="3"/>
    <x v="19"/>
    <n v="5"/>
    <n v="100"/>
    <s v="Foreign"/>
    <x v="2"/>
    <n v="15.265000000000001"/>
    <n v="8.3000000000000007"/>
    <n v="91.837999999999994"/>
    <n v="1.325"/>
    <n v="3.2869999999999999"/>
    <n v="5.8339999999999996"/>
    <n v="11.179"/>
    <n v="137.02799999999999"/>
    <n v="0"/>
    <n v="2.1970000000000001"/>
    <n v="90.988"/>
    <n v="6.8639999999999999"/>
    <n v="4.3209999999999997"/>
    <n v="104.37"/>
    <n v="32.658000000000001"/>
    <n v="7.3570000000000002"/>
    <n v="0.63600000000000001"/>
    <n v="0.27800000000000002"/>
    <n v="1.68"/>
    <n v="6.6000000000000003E-2"/>
    <n v="10.017000000000001"/>
    <n v="3.2330000000000001"/>
    <n v="3.0000000000000001E-3"/>
    <n v="2.3650000000000002"/>
    <n v="2.8530000000000002"/>
    <n v="1.1879999999999999"/>
    <n v="0.374"/>
    <n v="10.016000000000002"/>
    <n v="9.9999999999944578E-4"/>
    <n v="0"/>
    <n v="9.9999999999944578E-4"/>
    <x v="78"/>
    <x v="78"/>
    <x v="78"/>
    <x v="78"/>
    <x v="78"/>
    <x v="78"/>
    <x v="78"/>
    <x v="78"/>
    <x v="78"/>
  </r>
  <r>
    <x v="4"/>
    <x v="2"/>
    <n v="132"/>
    <n v="2454"/>
    <s v="Private"/>
    <x v="0"/>
    <n v="146.13"/>
    <n v="1436.7149999999999"/>
    <n v="3522.011"/>
    <n v="630.46500000000003"/>
    <n v="178.376"/>
    <n v="119.756"/>
    <n v="137.596"/>
    <n v="6171.0490000000009"/>
    <n v="1.9159999999999999"/>
    <n v="104.459"/>
    <n v="5310.6450000000004"/>
    <n v="143.197"/>
    <n v="119.931"/>
    <n v="5680.1480000000001"/>
    <n v="490.90100000000001"/>
    <n v="261.19"/>
    <n v="53.860999999999997"/>
    <n v="63.447000000000003"/>
    <n v="6.4829999999999997"/>
    <n v="2.7639999999999998"/>
    <n v="387.745"/>
    <n v="118.255"/>
    <n v="3.8159999999999998"/>
    <n v="36.793999999999997"/>
    <n v="109.226"/>
    <n v="31.334"/>
    <n v="14.9"/>
    <n v="314.32499999999999"/>
    <n v="73.420000000000016"/>
    <n v="9.4320000000000004"/>
    <n v="63.988000000000014"/>
    <x v="79"/>
    <x v="79"/>
    <x v="79"/>
    <x v="79"/>
    <x v="79"/>
    <x v="79"/>
    <x v="79"/>
    <x v="79"/>
    <x v="79"/>
  </r>
  <r>
    <x v="4"/>
    <x v="0"/>
    <n v="132"/>
    <n v="2380"/>
    <s v="Government"/>
    <x v="0"/>
    <n v="120.824"/>
    <n v="271.23500000000001"/>
    <n v="4796.0439999999999"/>
    <n v="16.071000000000002"/>
    <n v="233.821"/>
    <n v="78.582999999999998"/>
    <n v="420.56"/>
    <n v="5937.1379999999999"/>
    <n v="0.65100000000000002"/>
    <n v="178.744"/>
    <n v="4296.45"/>
    <n v="422.22899999999998"/>
    <n v="524.97400000000005"/>
    <n v="5423.0479999999998"/>
    <n v="514.09"/>
    <n v="321.95699999999999"/>
    <n v="54.85"/>
    <n v="17.369"/>
    <n v="8.9789999999999992"/>
    <n v="2.8879999999999999"/>
    <n v="406.04300000000001"/>
    <n v="155.15100000000001"/>
    <n v="3.6280000000000001"/>
    <n v="64.194999999999993"/>
    <n v="84.364999999999995"/>
    <n v="23.427"/>
    <n v="4.931"/>
    <n v="335.697"/>
    <n v="70.346000000000004"/>
    <n v="7.0670000000000002"/>
    <n v="63.279000000000003"/>
    <x v="80"/>
    <x v="80"/>
    <x v="80"/>
    <x v="80"/>
    <x v="80"/>
    <x v="80"/>
    <x v="80"/>
    <x v="80"/>
    <x v="80"/>
  </r>
  <r>
    <x v="4"/>
    <x v="1"/>
    <n v="154"/>
    <n v="2677"/>
    <s v="Government"/>
    <x v="0"/>
    <n v="113.19799999999999"/>
    <n v="427.59300000000002"/>
    <n v="4357.9669999999996"/>
    <n v="312.72800000000001"/>
    <n v="309.62799999999999"/>
    <n v="53.593000000000004"/>
    <n v="73.753"/>
    <n v="5648.4599999999991"/>
    <n v="1E-3"/>
    <n v="15.696"/>
    <n v="4395.9170000000004"/>
    <n v="567.80799999999999"/>
    <n v="176.114"/>
    <n v="5155.5360000000001"/>
    <n v="492.92399999999998"/>
    <n v="313.71100000000001"/>
    <n v="44.76"/>
    <n v="27.433"/>
    <n v="10.504"/>
    <n v="0.53200000000000003"/>
    <n v="396.94"/>
    <n v="153.803"/>
    <n v="1.056"/>
    <n v="68.263000000000005"/>
    <n v="95.465000000000003"/>
    <n v="24.727"/>
    <n v="4.141"/>
    <n v="347.45499999999998"/>
    <n v="49.485000000000014"/>
    <n v="8.6059999999999999"/>
    <n v="40.879000000000012"/>
    <x v="81"/>
    <x v="81"/>
    <x v="81"/>
    <x v="81"/>
    <x v="81"/>
    <x v="81"/>
    <x v="81"/>
    <x v="81"/>
    <x v="81"/>
  </r>
  <r>
    <x v="4"/>
    <x v="3"/>
    <n v="89"/>
    <n v="1854"/>
    <s v="Government"/>
    <x v="0"/>
    <n v="120.88200000000001"/>
    <n v="460.976"/>
    <n v="3611.5529999999999"/>
    <n v="211.93100000000001"/>
    <n v="205.75299999999999"/>
    <n v="63.011000000000003"/>
    <n v="502.82799999999997"/>
    <n v="5176.9339999999993"/>
    <n v="0"/>
    <n v="44.594000000000001"/>
    <n v="3255.0349999999999"/>
    <n v="655.36199999999997"/>
    <n v="810.69399999999996"/>
    <n v="4765.6850000000004"/>
    <n v="411.24900000000002"/>
    <n v="248.786"/>
    <n v="35.039000000000001"/>
    <n v="21.643000000000001"/>
    <n v="1.0209999999999999"/>
    <n v="15.132"/>
    <n v="321.62099999999998"/>
    <n v="116.211"/>
    <n v="3.6840000000000002"/>
    <n v="55.591000000000001"/>
    <n v="59.192"/>
    <n v="19.189"/>
    <n v="2.9329999999999998"/>
    <n v="256.8"/>
    <n v="64.82099999999997"/>
    <n v="12.529"/>
    <n v="52.291999999999973"/>
    <x v="82"/>
    <x v="82"/>
    <x v="82"/>
    <x v="82"/>
    <x v="82"/>
    <x v="82"/>
    <x v="82"/>
    <x v="82"/>
    <x v="82"/>
  </r>
  <r>
    <x v="4"/>
    <x v="5"/>
    <n v="108"/>
    <n v="967"/>
    <s v="Private"/>
    <x v="0"/>
    <n v="208.19800000000001"/>
    <n v="154.44300000000001"/>
    <n v="2951.9459999999999"/>
    <n v="114.251"/>
    <n v="450.20299999999997"/>
    <n v="102.203"/>
    <n v="61.250999999999998"/>
    <n v="4042.4950000000003"/>
    <n v="0"/>
    <n v="250.352"/>
    <n v="2962.1970000000001"/>
    <n v="374.58"/>
    <n v="104.452"/>
    <n v="3691.5810000000001"/>
    <n v="350.91399999999999"/>
    <n v="199.41399999999999"/>
    <n v="37.826999999999998"/>
    <n v="13.895"/>
    <n v="21.5"/>
    <n v="1.6140000000000001"/>
    <n v="274.24999999999994"/>
    <n v="127.71899999999999"/>
    <n v="3.8239999999999998"/>
    <n v="33.639000000000003"/>
    <n v="36.374000000000002"/>
    <n v="11.361000000000001"/>
    <n v="4.5339999999999998"/>
    <n v="217.45099999999999"/>
    <n v="56.79899999999995"/>
    <n v="8.0559999999999992"/>
    <n v="48.742999999999952"/>
    <x v="83"/>
    <x v="83"/>
    <x v="83"/>
    <x v="83"/>
    <x v="83"/>
    <x v="83"/>
    <x v="83"/>
    <x v="83"/>
    <x v="83"/>
  </r>
  <r>
    <x v="4"/>
    <x v="6"/>
    <n v="101"/>
    <n v="899"/>
    <s v="Foreign"/>
    <x v="0"/>
    <n v="49.445"/>
    <n v="1026.0840000000001"/>
    <n v="1663.367"/>
    <n v="844.26499999999999"/>
    <n v="147.61500000000001"/>
    <n v="57.844000000000001"/>
    <n v="36.25"/>
    <n v="3824.87"/>
    <n v="0"/>
    <n v="306.37200000000001"/>
    <n v="3033.558"/>
    <n v="154.16300000000001"/>
    <n v="21.390999999999998"/>
    <n v="3515.4839999999999"/>
    <n v="309.38600000000002"/>
    <n v="119.10599999999999"/>
    <n v="25.669"/>
    <n v="64.468999999999994"/>
    <n v="5.617"/>
    <n v="0.10199999999999999"/>
    <n v="214.96299999999999"/>
    <n v="84.661000000000001"/>
    <n v="5.1859999999999999"/>
    <n v="11.113"/>
    <n v="32.970999999999997"/>
    <n v="20.869"/>
    <n v="10.362"/>
    <n v="165.16200000000001"/>
    <n v="49.800999999999988"/>
    <n v="2.153"/>
    <n v="47.647999999999989"/>
    <x v="84"/>
    <x v="84"/>
    <x v="84"/>
    <x v="84"/>
    <x v="84"/>
    <x v="84"/>
    <x v="84"/>
    <x v="84"/>
    <x v="84"/>
  </r>
  <r>
    <x v="4"/>
    <x v="4"/>
    <n v="149"/>
    <n v="1385"/>
    <s v="Foreign"/>
    <x v="0"/>
    <n v="296.57499999999999"/>
    <n v="254.93799999999999"/>
    <n v="2232.0010000000002"/>
    <n v="335.21100000000001"/>
    <n v="58.481999999999999"/>
    <n v="129.52199999999999"/>
    <n v="170.37"/>
    <n v="3477.0990000000002"/>
    <n v="0"/>
    <n v="166.71700000000001"/>
    <n v="166.71700000000001"/>
    <n v="2798.9670000000001"/>
    <n v="113.23399999999999"/>
    <n v="3236.299"/>
    <n v="240.8"/>
    <n v="154.59800000000001"/>
    <n v="43.625"/>
    <n v="35.445999999999998"/>
    <n v="0.72499999999999998"/>
    <n v="1.665"/>
    <n v="236.059"/>
    <n v="84.063999999999993"/>
    <n v="2.3849999999999998"/>
    <n v="27.821999999999999"/>
    <n v="50.258000000000003"/>
    <n v="21.771999999999998"/>
    <n v="6.4459999999999997"/>
    <n v="192.74699999999999"/>
    <n v="43.312000000000012"/>
    <n v="0.316"/>
    <n v="42.996000000000009"/>
    <x v="85"/>
    <x v="85"/>
    <x v="85"/>
    <x v="85"/>
    <x v="85"/>
    <x v="85"/>
    <x v="85"/>
    <x v="85"/>
    <x v="85"/>
  </r>
  <r>
    <x v="4"/>
    <x v="8"/>
    <n v="92"/>
    <n v="844"/>
    <s v="Private"/>
    <x v="1"/>
    <n v="124.586"/>
    <n v="133.21700000000001"/>
    <n v="2116.0889999999999"/>
    <n v="20.213000000000001"/>
    <n v="166.107"/>
    <n v="42.036999999999999"/>
    <n v="14.590999999999999"/>
    <n v="2616.8399999999997"/>
    <n v="0"/>
    <n v="46.56"/>
    <n v="1891.338"/>
    <n v="129.036"/>
    <n v="105.233"/>
    <n v="2172.1669999999999"/>
    <n v="444.673"/>
    <n v="147.28299999999999"/>
    <n v="28.867000000000001"/>
    <n v="11.459"/>
    <n v="7.9889999999999999"/>
    <n v="0.53400000000000003"/>
    <n v="196.13199999999998"/>
    <n v="61.826000000000001"/>
    <n v="0.86799999999999999"/>
    <n v="13.523"/>
    <n v="23.933"/>
    <n v="9.7680000000000007"/>
    <n v="5.5540000000000003"/>
    <n v="115.47200000000001"/>
    <n v="80.659999999999968"/>
    <n v="17.145"/>
    <n v="63.514999999999972"/>
    <x v="86"/>
    <x v="86"/>
    <x v="86"/>
    <x v="86"/>
    <x v="86"/>
    <x v="86"/>
    <x v="86"/>
    <x v="86"/>
    <x v="86"/>
  </r>
  <r>
    <x v="4"/>
    <x v="7"/>
    <n v="116"/>
    <n v="1244"/>
    <s v="Foreign"/>
    <x v="1"/>
    <n v="56.999000000000002"/>
    <n v="336.32"/>
    <n v="1884.088"/>
    <n v="3"/>
    <n v="65.153000000000006"/>
    <n v="35.871000000000002"/>
    <n v="33.029000000000003"/>
    <n v="2414.46"/>
    <n v="0"/>
    <n v="3.5870000000000002"/>
    <n v="2006.152"/>
    <n v="247.54599999999999"/>
    <n v="77.614000000000004"/>
    <n v="2334.8989999999999"/>
    <n v="79.561000000000007"/>
    <n v="116.404"/>
    <n v="31.698"/>
    <n v="6.024"/>
    <n v="3.024"/>
    <n v="0.17399999999999999"/>
    <n v="157.32400000000001"/>
    <n v="49.2"/>
    <n v="2.7170000000000001"/>
    <n v="27.402999999999999"/>
    <n v="50.987000000000002"/>
    <n v="16.192"/>
    <n v="4.141"/>
    <n v="150.63999999999999"/>
    <n v="6.6840000000000259"/>
    <n v="0.17499999999999999"/>
    <n v="6.5090000000000261"/>
    <x v="87"/>
    <x v="87"/>
    <x v="87"/>
    <x v="87"/>
    <x v="87"/>
    <x v="87"/>
    <x v="87"/>
    <x v="87"/>
    <x v="87"/>
  </r>
  <r>
    <x v="4"/>
    <x v="9"/>
    <n v="107"/>
    <n v="1143"/>
    <s v="Foreign"/>
    <x v="1"/>
    <n v="43.915999999999997"/>
    <n v="368.31700000000001"/>
    <n v="1164.634"/>
    <n v="10.141"/>
    <n v="104.429"/>
    <n v="52.895000000000003"/>
    <n v="26.202999999999999"/>
    <n v="1770.5350000000001"/>
    <n v="0"/>
    <n v="92.234999999999999"/>
    <n v="1398.269"/>
    <n v="34.939"/>
    <n v="57.654000000000003"/>
    <n v="1583.097"/>
    <n v="187.43799999999999"/>
    <n v="87.718000000000004"/>
    <n v="28.349"/>
    <n v="6.9729999999999999"/>
    <n v="6.6349999999999998"/>
    <n v="2.242"/>
    <n v="131.917"/>
    <n v="35.087000000000003"/>
    <n v="2.0350000000000001"/>
    <n v="1.9319999999999999"/>
    <n v="38"/>
    <n v="17.95"/>
    <n v="8.2159999999999993"/>
    <n v="103.22"/>
    <n v="28.697000000000003"/>
    <n v="6.28"/>
    <n v="22.417000000000002"/>
    <x v="88"/>
    <x v="88"/>
    <x v="88"/>
    <x v="88"/>
    <x v="88"/>
    <x v="88"/>
    <x v="88"/>
    <x v="88"/>
    <x v="88"/>
  </r>
  <r>
    <x v="4"/>
    <x v="11"/>
    <n v="14"/>
    <n v="220"/>
    <s v="Foreign"/>
    <x v="1"/>
    <n v="20.431999999999999"/>
    <n v="56.244999999999997"/>
    <n v="504.91699999999997"/>
    <n v="7.1020000000000003"/>
    <n v="26.867000000000001"/>
    <n v="14.311"/>
    <n v="27.634"/>
    <n v="657.50799999999992"/>
    <n v="0"/>
    <n v="166.15"/>
    <n v="270.70400000000001"/>
    <n v="41.865000000000002"/>
    <n v="17.215"/>
    <n v="495.93400000000003"/>
    <n v="161.57400000000001"/>
    <n v="30.724"/>
    <n v="3.0670000000000002"/>
    <n v="1.319"/>
    <n v="7.5060000000000002"/>
    <n v="0.96399999999999997"/>
    <n v="43.58"/>
    <n v="13.502000000000001"/>
    <n v="0.22700000000000001"/>
    <n v="6.524"/>
    <n v="8.0440000000000005"/>
    <n v="4.085"/>
    <n v="1.139"/>
    <n v="33.521000000000001"/>
    <n v="10.058999999999997"/>
    <n v="4.2999999999999997E-2"/>
    <n v="10.015999999999998"/>
    <x v="89"/>
    <x v="89"/>
    <x v="89"/>
    <x v="89"/>
    <x v="89"/>
    <x v="89"/>
    <x v="89"/>
    <x v="89"/>
    <x v="89"/>
  </r>
  <r>
    <x v="4"/>
    <x v="10"/>
    <n v="25"/>
    <n v="263"/>
    <s v="Government"/>
    <x v="1"/>
    <n v="5.2430000000000003"/>
    <n v="2.0659999999999998"/>
    <n v="523.476"/>
    <n v="0"/>
    <n v="2.3069999999999999"/>
    <n v="7.4029999999999996"/>
    <n v="46.695999999999998"/>
    <n v="587.19100000000003"/>
    <n v="4.38"/>
    <n v="3.9780000000000002"/>
    <n v="2.8140000000000001"/>
    <n v="503.60700000000003"/>
    <n v="27.271000000000001"/>
    <n v="542.04999999999995"/>
    <n v="45.140999999999998"/>
    <n v="11.555"/>
    <n v="2.597"/>
    <n v="0.254"/>
    <n v="0"/>
    <n v="2E-3"/>
    <n v="14.407999999999999"/>
    <n v="1.669"/>
    <n v="0"/>
    <n v="0.32700000000000001"/>
    <n v="7.4130000000000003"/>
    <n v="3.3"/>
    <n v="0.71099999999999997"/>
    <n v="13.42"/>
    <n v="0.98799999999999955"/>
    <n v="0.27700000000000002"/>
    <n v="0.71099999999999952"/>
    <x v="90"/>
    <x v="90"/>
    <x v="90"/>
    <x v="90"/>
    <x v="90"/>
    <x v="90"/>
    <x v="90"/>
    <x v="90"/>
    <x v="90"/>
  </r>
  <r>
    <x v="4"/>
    <x v="14"/>
    <n v="4"/>
    <n v="111"/>
    <s v="Government"/>
    <x v="2"/>
    <n v="1.71"/>
    <n v="250.501"/>
    <n v="274.09500000000003"/>
    <n v="28.079000000000001"/>
    <n v="0"/>
    <n v="6.01"/>
    <n v="4.5720000000000001"/>
    <n v="564.96699999999998"/>
    <n v="3.6909999999999998"/>
    <n v="208.90700000000001"/>
    <n v="278.18099999999998"/>
    <n v="0"/>
    <n v="2.976"/>
    <n v="493.755"/>
    <n v="71.212000000000003"/>
    <n v="20.626999999999999"/>
    <n v="10.391"/>
    <n v="3.16"/>
    <n v="0"/>
    <n v="0"/>
    <n v="34.177999999999997"/>
    <n v="4.4139999999999997"/>
    <n v="0.42599999999999999"/>
    <n v="14.93"/>
    <n v="4.6630000000000003"/>
    <n v="2.46"/>
    <n v="0.55500000000000005"/>
    <n v="27.448"/>
    <n v="6.7299999999999969"/>
    <n v="0.63200000000000001"/>
    <n v="6.0979999999999972"/>
    <x v="91"/>
    <x v="91"/>
    <x v="91"/>
    <x v="91"/>
    <x v="91"/>
    <x v="91"/>
    <x v="91"/>
    <x v="91"/>
    <x v="91"/>
  </r>
  <r>
    <x v="4"/>
    <x v="15"/>
    <n v="1"/>
    <n v="46"/>
    <s v="Foreign"/>
    <x v="2"/>
    <n v="21.533999999999999"/>
    <n v="479.27199999999999"/>
    <n v="21.442"/>
    <n v="0"/>
    <n v="3.5000000000000003E-2"/>
    <n v="0.123"/>
    <n v="6.2859999999999996"/>
    <n v="528.69199999999989"/>
    <n v="0.02"/>
    <n v="274.41899999999998"/>
    <n v="219.178"/>
    <n v="0"/>
    <n v="5.7469999999999999"/>
    <n v="499.36399999999998"/>
    <n v="29.327999999999999"/>
    <n v="13.929"/>
    <n v="0.96599999999999997"/>
    <n v="4.726"/>
    <n v="0"/>
    <n v="0"/>
    <n v="19.620999999999999"/>
    <n v="8.8940000000000001"/>
    <n v="0"/>
    <n v="0.372"/>
    <n v="3.0009999999999999"/>
    <n v="1.4039999999999999"/>
    <n v="5.5E-2"/>
    <n v="13.725999999999999"/>
    <n v="5.8949999999999996"/>
    <n v="2.3069999999999999"/>
    <n v="3.5879999999999996"/>
    <x v="92"/>
    <x v="92"/>
    <x v="92"/>
    <x v="92"/>
    <x v="92"/>
    <x v="92"/>
    <x v="92"/>
    <x v="92"/>
    <x v="92"/>
  </r>
  <r>
    <x v="4"/>
    <x v="12"/>
    <n v="9"/>
    <n v="192"/>
    <s v="Foreign"/>
    <x v="2"/>
    <n v="3.0739999999999998"/>
    <n v="118.018"/>
    <n v="336.76799999999997"/>
    <n v="0"/>
    <n v="40.031999999999996"/>
    <n v="10.244"/>
    <n v="13.586"/>
    <n v="521.72199999999998"/>
    <n v="0"/>
    <n v="37.207000000000001"/>
    <n v="209.83699999999999"/>
    <n v="125.22499999999999"/>
    <n v="9.7460000000000004"/>
    <n v="382.01499999999999"/>
    <n v="139.70699999999999"/>
    <n v="28.45"/>
    <n v="2.4380000000000002"/>
    <n v="0.65"/>
    <n v="1.42"/>
    <n v="1.9E-2"/>
    <n v="32.976999999999997"/>
    <n v="15.292"/>
    <n v="0.216"/>
    <n v="1.01"/>
    <n v="5.9029999999999996"/>
    <n v="2.3319999999999999"/>
    <n v="0.83600000000000008"/>
    <n v="25.588999999999999"/>
    <n v="7.3879999999999981"/>
    <n v="1.843"/>
    <n v="5.5449999999999982"/>
    <x v="93"/>
    <x v="93"/>
    <x v="93"/>
    <x v="93"/>
    <x v="93"/>
    <x v="93"/>
    <x v="93"/>
    <x v="93"/>
    <x v="93"/>
  </r>
  <r>
    <x v="4"/>
    <x v="16"/>
    <n v="7"/>
    <n v="221"/>
    <s v="Government"/>
    <x v="2"/>
    <n v="14.557"/>
    <n v="0.78200000000000003"/>
    <n v="373.19400000000002"/>
    <n v="0"/>
    <n v="0.86699999999999999"/>
    <n v="3.3839999999999999"/>
    <n v="18.087"/>
    <n v="410.87100000000004"/>
    <n v="0.16800000000000001"/>
    <n v="226.97399999999999"/>
    <n v="168.417"/>
    <n v="2.528"/>
    <n v="5.7290000000000001"/>
    <n v="403.81599999999997"/>
    <n v="7.0549999999999997"/>
    <n v="21.23"/>
    <n v="2.9929999999999999"/>
    <n v="0.46600000000000003"/>
    <n v="1.4999999999999999E-2"/>
    <n v="8.9999999999999993E-3"/>
    <n v="24.713000000000001"/>
    <n v="17.492999999999999"/>
    <n v="6.0000000000000001E-3"/>
    <n v="1.0999999999999999E-2"/>
    <n v="6.4089999999999998"/>
    <n v="1.4430000000000001"/>
    <n v="0.41"/>
    <n v="25.771999999999998"/>
    <n v="-1.0589999999999975"/>
    <n v="0"/>
    <n v="-1.0589999999999975"/>
    <x v="94"/>
    <x v="94"/>
    <x v="94"/>
    <x v="94"/>
    <x v="94"/>
    <x v="94"/>
    <x v="94"/>
    <x v="94"/>
    <x v="94"/>
  </r>
  <r>
    <x v="4"/>
    <x v="17"/>
    <n v="12"/>
    <n v="174"/>
    <s v="Foreign"/>
    <x v="2"/>
    <n v="12.677"/>
    <n v="4.8280000000000003"/>
    <n v="278.12099999999998"/>
    <n v="21.608000000000001"/>
    <n v="45.893000000000001"/>
    <n v="6.45"/>
    <n v="16.661999999999999"/>
    <n v="386.23899999999992"/>
    <n v="0"/>
    <n v="26.207999999999998"/>
    <n v="151.584"/>
    <n v="2.8180000000000001"/>
    <n v="25.617999999999999"/>
    <n v="206.22800000000001"/>
    <n v="180.011"/>
    <n v="16.103000000000002"/>
    <n v="2.9039999999999999"/>
    <n v="1.8859999999999999"/>
    <n v="4.3769999999999998"/>
    <n v="0.121"/>
    <n v="25.390999999999998"/>
    <n v="4.8689999999999998"/>
    <n v="0"/>
    <n v="0.40799999999999997"/>
    <n v="5.8289999999999997"/>
    <n v="2.7970000000000002"/>
    <n v="0.82399999999999995"/>
    <n v="14.727"/>
    <n v="10.663999999999998"/>
    <n v="2.5999999999999999E-2"/>
    <n v="10.637999999999998"/>
    <x v="95"/>
    <x v="95"/>
    <x v="95"/>
    <x v="95"/>
    <x v="95"/>
    <x v="95"/>
    <x v="95"/>
    <x v="95"/>
    <x v="95"/>
  </r>
  <r>
    <x v="4"/>
    <x v="13"/>
    <n v="2"/>
    <n v="129"/>
    <s v="Foreign"/>
    <x v="2"/>
    <n v="2.9289999999999998"/>
    <n v="146.63"/>
    <n v="152.28899999999999"/>
    <n v="6.3810000000000002"/>
    <n v="43.851999999999997"/>
    <n v="4.95"/>
    <n v="2.6539999999999999"/>
    <n v="359.68499999999989"/>
    <n v="0"/>
    <n v="161.05699999999999"/>
    <n v="117.187"/>
    <n v="0.44"/>
    <n v="8.6690000000000005"/>
    <n v="287.35300000000001"/>
    <n v="72.331999999999994"/>
    <n v="10.994999999999999"/>
    <n v="4.1059999999999999"/>
    <n v="1.647"/>
    <n v="1.665"/>
    <n v="0"/>
    <n v="18.412999999999997"/>
    <n v="6.343"/>
    <n v="0.13600000000000001"/>
    <n v="3.9940000000000002"/>
    <n v="4.7039999999999997"/>
    <n v="1.8680000000000001"/>
    <n v="0.71"/>
    <n v="17.754999999999999"/>
    <n v="0.6579999999999977"/>
    <n v="1.9E-2"/>
    <n v="0.63899999999999768"/>
    <x v="96"/>
    <x v="96"/>
    <x v="96"/>
    <x v="96"/>
    <x v="96"/>
    <x v="96"/>
    <x v="96"/>
    <x v="96"/>
    <x v="96"/>
  </r>
  <r>
    <x v="4"/>
    <x v="18"/>
    <n v="4"/>
    <n v="97"/>
    <s v="Foreign"/>
    <x v="2"/>
    <n v="6.1360000000000001"/>
    <n v="182.554"/>
    <n v="25.140999999999998"/>
    <n v="0"/>
    <n v="5.0999999999999997E-2"/>
    <n v="1.968"/>
    <n v="9.1790000000000003"/>
    <n v="225.02899999999997"/>
    <n v="0"/>
    <n v="17.03"/>
    <n v="171.999"/>
    <n v="7.2999999999999995E-2"/>
    <n v="10.378"/>
    <n v="199.48"/>
    <n v="25.548999999999999"/>
    <n v="4.5579999999999998"/>
    <n v="1.5640000000000001"/>
    <n v="0.48399999999999999"/>
    <n v="0"/>
    <n v="4.2999999999999997E-2"/>
    <n v="6.649"/>
    <n v="2.1619999999999999"/>
    <n v="6.4000000000000001E-2"/>
    <n v="0"/>
    <n v="3.14"/>
    <n v="2.456"/>
    <n v="0.56899999999999995"/>
    <n v="8.3909999999999982"/>
    <n v="-1.7419999999999982"/>
    <n v="0"/>
    <n v="-1.7419999999999982"/>
    <x v="97"/>
    <x v="97"/>
    <x v="97"/>
    <x v="97"/>
    <x v="97"/>
    <x v="97"/>
    <x v="97"/>
    <x v="97"/>
    <x v="97"/>
  </r>
  <r>
    <x v="4"/>
    <x v="19"/>
    <n v="6"/>
    <n v="112"/>
    <s v="Foreign"/>
    <x v="2"/>
    <n v="3.141"/>
    <n v="14.3"/>
    <n v="100.789"/>
    <n v="1.3580000000000001"/>
    <n v="4.758"/>
    <n v="6.04"/>
    <n v="10.606999999999999"/>
    <n v="140.99299999999999"/>
    <n v="0"/>
    <n v="2.2810000000000001"/>
    <n v="87.186999999999998"/>
    <n v="5.1109999999999998"/>
    <n v="13.371"/>
    <n v="107.95"/>
    <n v="33.042999999999999"/>
    <n v="8.0830000000000002"/>
    <n v="0.89100000000000001"/>
    <n v="0.33600000000000002"/>
    <n v="1.2589999999999999"/>
    <n v="7.1999999999999995E-2"/>
    <n v="10.641"/>
    <n v="3.2010000000000001"/>
    <n v="6.3E-2"/>
    <n v="1.9610000000000001"/>
    <n v="3.298"/>
    <n v="1.4650000000000001"/>
    <n v="0.44400000000000001"/>
    <n v="10.432"/>
    <n v="0.20899999999999963"/>
    <n v="1.2999999999999999E-2"/>
    <n v="0.19599999999999962"/>
    <x v="98"/>
    <x v="98"/>
    <x v="98"/>
    <x v="98"/>
    <x v="98"/>
    <x v="98"/>
    <x v="98"/>
    <x v="98"/>
    <x v="98"/>
  </r>
  <r>
    <x v="5"/>
    <x v="20"/>
    <m/>
    <m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99"/>
    <x v="99"/>
    <x v="99"/>
    <x v="99"/>
    <x v="99"/>
    <x v="99"/>
    <x v="99"/>
    <x v="99"/>
    <x v="99"/>
  </r>
  <r>
    <x v="5"/>
    <x v="20"/>
    <m/>
    <m/>
    <m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99"/>
    <x v="99"/>
    <x v="99"/>
    <x v="99"/>
    <x v="99"/>
    <x v="99"/>
    <x v="99"/>
    <x v="99"/>
    <x v="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J11" firstHeaderRow="1" firstDataRow="2" firstDataCol="1"/>
  <pivotFields count="46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22">
        <item x="5"/>
        <item x="19"/>
        <item x="16"/>
        <item x="0"/>
        <item x="2"/>
        <item x="15"/>
        <item x="11"/>
        <item x="7"/>
        <item x="17"/>
        <item x="13"/>
        <item x="8"/>
        <item x="3"/>
        <item x="9"/>
        <item x="6"/>
        <item x="18"/>
        <item x="1"/>
        <item x="12"/>
        <item x="14"/>
        <item x="10"/>
        <item x="4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countASubtotal="1" maxSubtotal="1">
      <items count="102">
        <item x="25"/>
        <item x="18"/>
        <item x="94"/>
        <item x="77"/>
        <item x="97"/>
        <item x="14"/>
        <item x="13"/>
        <item x="27"/>
        <item x="78"/>
        <item x="7"/>
        <item x="54"/>
        <item x="11"/>
        <item x="1"/>
        <item x="98"/>
        <item x="34"/>
        <item x="96"/>
        <item x="30"/>
        <item x="69"/>
        <item x="50"/>
        <item x="58"/>
        <item x="41"/>
        <item x="52"/>
        <item x="10"/>
        <item x="90"/>
        <item x="39"/>
        <item x="74"/>
        <item x="0"/>
        <item x="57"/>
        <item x="73"/>
        <item x="51"/>
        <item x="19"/>
        <item x="17"/>
        <item x="35"/>
        <item x="31"/>
        <item x="67"/>
        <item x="33"/>
        <item x="20"/>
        <item x="21"/>
        <item x="36"/>
        <item x="32"/>
        <item x="93"/>
        <item x="4"/>
        <item x="12"/>
        <item x="37"/>
        <item x="55"/>
        <item x="56"/>
        <item x="53"/>
        <item x="70"/>
        <item x="9"/>
        <item x="76"/>
        <item x="40"/>
        <item x="71"/>
        <item x="95"/>
        <item x="89"/>
        <item x="22"/>
        <item x="42"/>
        <item x="2"/>
        <item x="72"/>
        <item x="59"/>
        <item x="49"/>
        <item x="61"/>
        <item x="60"/>
        <item x="87"/>
        <item x="81"/>
        <item x="91"/>
        <item x="29"/>
        <item x="5"/>
        <item x="24"/>
        <item x="15"/>
        <item x="6"/>
        <item x="44"/>
        <item x="3"/>
        <item x="48"/>
        <item x="8"/>
        <item x="38"/>
        <item x="88"/>
        <item x="26"/>
        <item x="92"/>
        <item x="80"/>
        <item x="16"/>
        <item x="28"/>
        <item x="63"/>
        <item x="82"/>
        <item x="79"/>
        <item x="64"/>
        <item x="75"/>
        <item x="45"/>
        <item x="68"/>
        <item x="83"/>
        <item x="86"/>
        <item x="66"/>
        <item x="84"/>
        <item x="46"/>
        <item x="62"/>
        <item x="43"/>
        <item x="23"/>
        <item x="85"/>
        <item x="65"/>
        <item x="47"/>
        <item x="99"/>
        <item t="countA"/>
        <item t="max"/>
      </items>
    </pivotField>
    <pivotField dataField="1" showAll="0" avgSubtotal="1">
      <items count="101">
        <item x="18"/>
        <item x="47"/>
        <item x="25"/>
        <item x="77"/>
        <item x="14"/>
        <item x="97"/>
        <item x="94"/>
        <item x="13"/>
        <item x="27"/>
        <item x="78"/>
        <item x="7"/>
        <item x="54"/>
        <item x="51"/>
        <item x="73"/>
        <item x="1"/>
        <item x="31"/>
        <item x="69"/>
        <item x="50"/>
        <item x="11"/>
        <item x="30"/>
        <item x="67"/>
        <item x="41"/>
        <item x="90"/>
        <item x="57"/>
        <item x="98"/>
        <item x="34"/>
        <item x="0"/>
        <item x="96"/>
        <item x="10"/>
        <item x="4"/>
        <item x="52"/>
        <item x="87"/>
        <item x="58"/>
        <item x="36"/>
        <item x="21"/>
        <item x="74"/>
        <item x="20"/>
        <item x="16"/>
        <item x="49"/>
        <item x="40"/>
        <item x="35"/>
        <item x="2"/>
        <item x="22"/>
        <item x="42"/>
        <item x="39"/>
        <item x="60"/>
        <item x="61"/>
        <item x="59"/>
        <item x="9"/>
        <item x="92"/>
        <item x="81"/>
        <item x="3"/>
        <item x="19"/>
        <item x="24"/>
        <item x="5"/>
        <item x="6"/>
        <item x="15"/>
        <item x="45"/>
        <item x="29"/>
        <item x="82"/>
        <item x="26"/>
        <item x="44"/>
        <item x="79"/>
        <item x="93"/>
        <item x="80"/>
        <item x="91"/>
        <item x="72"/>
        <item x="23"/>
        <item x="64"/>
        <item x="48"/>
        <item x="63"/>
        <item x="83"/>
        <item x="85"/>
        <item x="84"/>
        <item x="88"/>
        <item x="75"/>
        <item x="65"/>
        <item x="43"/>
        <item x="62"/>
        <item x="33"/>
        <item x="68"/>
        <item x="89"/>
        <item x="32"/>
        <item x="53"/>
        <item x="38"/>
        <item x="71"/>
        <item x="17"/>
        <item x="70"/>
        <item x="8"/>
        <item x="12"/>
        <item x="55"/>
        <item x="28"/>
        <item x="86"/>
        <item x="66"/>
        <item x="95"/>
        <item x="46"/>
        <item x="76"/>
        <item x="37"/>
        <item x="56"/>
        <item x="99"/>
        <item t="avg"/>
      </items>
    </pivotField>
    <pivotField dataField="1" showAll="0" avgSubtotal="1">
      <items count="101">
        <item x="49"/>
        <item x="75"/>
        <item x="15"/>
        <item x="38"/>
        <item x="26"/>
        <item x="73"/>
        <item x="10"/>
        <item x="84"/>
        <item x="94"/>
        <item x="6"/>
        <item x="92"/>
        <item x="45"/>
        <item x="97"/>
        <item x="64"/>
        <item x="74"/>
        <item x="52"/>
        <item x="96"/>
        <item x="30"/>
        <item x="77"/>
        <item x="51"/>
        <item x="50"/>
        <item x="69"/>
        <item x="31"/>
        <item x="90"/>
        <item x="36"/>
        <item x="83"/>
        <item x="0"/>
        <item x="4"/>
        <item x="47"/>
        <item x="34"/>
        <item x="85"/>
        <item x="57"/>
        <item x="27"/>
        <item x="63"/>
        <item x="25"/>
        <item x="18"/>
        <item x="1"/>
        <item x="24"/>
        <item x="41"/>
        <item x="65"/>
        <item x="79"/>
        <item x="7"/>
        <item x="21"/>
        <item x="44"/>
        <item x="67"/>
        <item x="60"/>
        <item x="5"/>
        <item x="16"/>
        <item x="3"/>
        <item x="93"/>
        <item x="23"/>
        <item x="20"/>
        <item x="82"/>
        <item x="2"/>
        <item x="89"/>
        <item x="61"/>
        <item x="59"/>
        <item x="42"/>
        <item x="70"/>
        <item x="13"/>
        <item x="87"/>
        <item x="55"/>
        <item x="80"/>
        <item x="81"/>
        <item x="14"/>
        <item x="91"/>
        <item x="22"/>
        <item x="40"/>
        <item x="95"/>
        <item x="11"/>
        <item x="43"/>
        <item x="88"/>
        <item x="78"/>
        <item x="71"/>
        <item x="62"/>
        <item x="48"/>
        <item x="68"/>
        <item x="58"/>
        <item x="86"/>
        <item x="29"/>
        <item x="56"/>
        <item x="76"/>
        <item x="53"/>
        <item x="8"/>
        <item x="32"/>
        <item x="98"/>
        <item x="9"/>
        <item x="66"/>
        <item x="19"/>
        <item x="12"/>
        <item x="33"/>
        <item x="39"/>
        <item x="46"/>
        <item x="28"/>
        <item x="54"/>
        <item x="37"/>
        <item x="35"/>
        <item x="72"/>
        <item x="17"/>
        <item x="99"/>
        <item t="avg"/>
      </items>
    </pivotField>
    <pivotField dataField="1" showAll="0" avgSubtotal="1">
      <items count="101">
        <item x="47"/>
        <item x="17"/>
        <item x="37"/>
        <item x="56"/>
        <item x="76"/>
        <item x="12"/>
        <item x="95"/>
        <item x="33"/>
        <item x="32"/>
        <item x="55"/>
        <item x="11"/>
        <item x="19"/>
        <item x="39"/>
        <item x="53"/>
        <item x="70"/>
        <item x="71"/>
        <item x="13"/>
        <item x="58"/>
        <item x="93"/>
        <item x="14"/>
        <item x="34"/>
        <item x="89"/>
        <item x="78"/>
        <item x="98"/>
        <item x="35"/>
        <item x="96"/>
        <item x="74"/>
        <item x="52"/>
        <item x="28"/>
        <item x="46"/>
        <item x="54"/>
        <item x="86"/>
        <item x="8"/>
        <item x="66"/>
        <item x="72"/>
        <item x="38"/>
        <item x="91"/>
        <item x="9"/>
        <item x="10"/>
        <item x="97"/>
        <item x="29"/>
        <item x="48"/>
        <item x="30"/>
        <item x="88"/>
        <item x="68"/>
        <item x="15"/>
        <item x="44"/>
        <item x="5"/>
        <item x="75"/>
        <item x="0"/>
        <item x="63"/>
        <item x="20"/>
        <item x="24"/>
        <item x="7"/>
        <item x="18"/>
        <item x="22"/>
        <item x="6"/>
        <item x="50"/>
        <item x="40"/>
        <item x="27"/>
        <item x="42"/>
        <item x="81"/>
        <item x="64"/>
        <item x="83"/>
        <item x="80"/>
        <item x="59"/>
        <item x="1"/>
        <item x="26"/>
        <item x="62"/>
        <item x="69"/>
        <item x="43"/>
        <item x="21"/>
        <item x="84"/>
        <item x="61"/>
        <item x="79"/>
        <item x="82"/>
        <item x="36"/>
        <item x="2"/>
        <item x="90"/>
        <item x="41"/>
        <item x="60"/>
        <item x="45"/>
        <item x="57"/>
        <item x="77"/>
        <item x="85"/>
        <item x="3"/>
        <item x="23"/>
        <item x="4"/>
        <item x="49"/>
        <item x="92"/>
        <item x="65"/>
        <item x="25"/>
        <item x="67"/>
        <item x="87"/>
        <item x="16"/>
        <item x="31"/>
        <item x="94"/>
        <item x="73"/>
        <item x="51"/>
        <item x="99"/>
        <item t="avg"/>
      </items>
    </pivotField>
    <pivotField dataField="1" showAll="0" avgSubtotal="1">
      <items count="101">
        <item x="69"/>
        <item x="50"/>
        <item x="90"/>
        <item x="30"/>
        <item x="97"/>
        <item x="10"/>
        <item x="92"/>
        <item x="77"/>
        <item x="49"/>
        <item x="96"/>
        <item x="18"/>
        <item x="84"/>
        <item x="52"/>
        <item x="13"/>
        <item x="94"/>
        <item x="91"/>
        <item x="57"/>
        <item x="36"/>
        <item x="34"/>
        <item x="82"/>
        <item x="79"/>
        <item x="93"/>
        <item x="74"/>
        <item x="15"/>
        <item x="0"/>
        <item x="1"/>
        <item x="14"/>
        <item x="87"/>
        <item x="7"/>
        <item x="76"/>
        <item x="95"/>
        <item x="51"/>
        <item x="89"/>
        <item x="27"/>
        <item x="4"/>
        <item x="37"/>
        <item x="31"/>
        <item x="59"/>
        <item x="41"/>
        <item x="47"/>
        <item x="56"/>
        <item x="83"/>
        <item x="85"/>
        <item x="3"/>
        <item x="80"/>
        <item x="21"/>
        <item x="67"/>
        <item x="64"/>
        <item x="45"/>
        <item x="73"/>
        <item x="23"/>
        <item x="20"/>
        <item x="53"/>
        <item x="70"/>
        <item x="6"/>
        <item x="81"/>
        <item x="61"/>
        <item x="60"/>
        <item x="16"/>
        <item x="33"/>
        <item x="26"/>
        <item x="40"/>
        <item x="42"/>
        <item x="25"/>
        <item x="17"/>
        <item x="12"/>
        <item x="71"/>
        <item x="78"/>
        <item x="35"/>
        <item x="11"/>
        <item x="88"/>
        <item x="43"/>
        <item x="62"/>
        <item x="86"/>
        <item x="98"/>
        <item x="2"/>
        <item x="65"/>
        <item x="22"/>
        <item x="54"/>
        <item x="58"/>
        <item x="24"/>
        <item x="8"/>
        <item x="5"/>
        <item x="63"/>
        <item x="29"/>
        <item x="44"/>
        <item x="55"/>
        <item x="66"/>
        <item x="9"/>
        <item x="32"/>
        <item x="48"/>
        <item x="46"/>
        <item x="75"/>
        <item x="68"/>
        <item x="19"/>
        <item x="72"/>
        <item x="39"/>
        <item x="28"/>
        <item x="38"/>
        <item x="99"/>
        <item t="avg"/>
      </items>
    </pivotField>
    <pivotField dataField="1" showAll="0" avgSubtotal="1">
      <items count="101">
        <item x="17"/>
        <item x="37"/>
        <item x="56"/>
        <item x="76"/>
        <item x="12"/>
        <item x="95"/>
        <item x="33"/>
        <item x="32"/>
        <item x="55"/>
        <item x="11"/>
        <item x="19"/>
        <item x="39"/>
        <item x="53"/>
        <item x="70"/>
        <item x="71"/>
        <item x="13"/>
        <item x="58"/>
        <item x="93"/>
        <item x="14"/>
        <item x="34"/>
        <item x="89"/>
        <item x="78"/>
        <item x="98"/>
        <item x="35"/>
        <item x="96"/>
        <item x="74"/>
        <item x="52"/>
        <item x="28"/>
        <item x="46"/>
        <item x="54"/>
        <item x="86"/>
        <item x="8"/>
        <item x="66"/>
        <item x="72"/>
        <item x="38"/>
        <item x="91"/>
        <item x="9"/>
        <item x="10"/>
        <item x="97"/>
        <item x="29"/>
        <item x="48"/>
        <item x="30"/>
        <item x="88"/>
        <item x="68"/>
        <item x="15"/>
        <item x="44"/>
        <item x="5"/>
        <item x="75"/>
        <item x="0"/>
        <item x="63"/>
        <item x="20"/>
        <item x="24"/>
        <item x="7"/>
        <item x="18"/>
        <item x="22"/>
        <item x="6"/>
        <item x="50"/>
        <item x="40"/>
        <item x="27"/>
        <item x="42"/>
        <item x="81"/>
        <item x="64"/>
        <item x="83"/>
        <item x="80"/>
        <item x="59"/>
        <item x="1"/>
        <item x="26"/>
        <item x="62"/>
        <item x="69"/>
        <item x="43"/>
        <item x="21"/>
        <item x="84"/>
        <item x="61"/>
        <item x="79"/>
        <item x="82"/>
        <item x="36"/>
        <item x="2"/>
        <item x="90"/>
        <item x="41"/>
        <item x="60"/>
        <item x="45"/>
        <item x="57"/>
        <item x="77"/>
        <item x="85"/>
        <item x="3"/>
        <item x="23"/>
        <item x="4"/>
        <item x="49"/>
        <item x="92"/>
        <item x="65"/>
        <item x="25"/>
        <item x="67"/>
        <item x="87"/>
        <item x="16"/>
        <item x="31"/>
        <item x="94"/>
        <item x="73"/>
        <item x="51"/>
        <item x="47"/>
        <item x="99"/>
        <item t="avg"/>
      </items>
    </pivotField>
    <pivotField dataField="1" showAll="0" avgSubtotal="1">
      <items count="101">
        <item x="75"/>
        <item x="46"/>
        <item x="49"/>
        <item x="71"/>
        <item x="92"/>
        <item x="86"/>
        <item x="38"/>
        <item x="73"/>
        <item x="66"/>
        <item x="15"/>
        <item x="12"/>
        <item x="93"/>
        <item x="53"/>
        <item x="83"/>
        <item x="94"/>
        <item x="63"/>
        <item x="8"/>
        <item x="64"/>
        <item x="84"/>
        <item x="26"/>
        <item x="51"/>
        <item x="56"/>
        <item x="45"/>
        <item x="44"/>
        <item x="95"/>
        <item x="43"/>
        <item x="62"/>
        <item x="37"/>
        <item x="33"/>
        <item x="28"/>
        <item x="76"/>
        <item x="23"/>
        <item x="6"/>
        <item x="24"/>
        <item x="70"/>
        <item x="65"/>
        <item x="55"/>
        <item x="82"/>
        <item x="5"/>
        <item x="36"/>
        <item x="80"/>
        <item x="68"/>
        <item x="60"/>
        <item x="89"/>
        <item x="85"/>
        <item x="31"/>
        <item x="74"/>
        <item x="3"/>
        <item x="59"/>
        <item x="0"/>
        <item x="40"/>
        <item x="81"/>
        <item x="32"/>
        <item x="57"/>
        <item x="48"/>
        <item x="4"/>
        <item x="79"/>
        <item x="52"/>
        <item x="20"/>
        <item x="88"/>
        <item x="29"/>
        <item x="21"/>
        <item x="41"/>
        <item x="61"/>
        <item x="1"/>
        <item x="16"/>
        <item x="11"/>
        <item x="2"/>
        <item x="42"/>
        <item x="22"/>
        <item x="34"/>
        <item x="96"/>
        <item x="67"/>
        <item x="27"/>
        <item x="9"/>
        <item x="72"/>
        <item x="87"/>
        <item x="7"/>
        <item x="39"/>
        <item x="35"/>
        <item x="58"/>
        <item x="91"/>
        <item x="19"/>
        <item x="78"/>
        <item x="98"/>
        <item x="10"/>
        <item x="77"/>
        <item x="17"/>
        <item x="54"/>
        <item x="13"/>
        <item x="50"/>
        <item x="30"/>
        <item x="69"/>
        <item x="90"/>
        <item x="97"/>
        <item x="14"/>
        <item x="25"/>
        <item x="47"/>
        <item x="18"/>
        <item x="99"/>
        <item t="avg"/>
      </items>
    </pivotField>
    <pivotField dataField="1" showAll="0" avgSubtotal="1">
      <items count="101">
        <item x="90"/>
        <item x="69"/>
        <item x="30"/>
        <item x="50"/>
        <item x="10"/>
        <item x="85"/>
        <item x="17"/>
        <item x="12"/>
        <item x="37"/>
        <item x="33"/>
        <item x="56"/>
        <item x="32"/>
        <item x="11"/>
        <item x="55"/>
        <item x="53"/>
        <item x="76"/>
        <item x="19"/>
        <item x="71"/>
        <item x="95"/>
        <item x="93"/>
        <item x="39"/>
        <item x="70"/>
        <item x="13"/>
        <item x="34"/>
        <item x="58"/>
        <item x="62"/>
        <item x="3"/>
        <item x="98"/>
        <item x="43"/>
        <item x="82"/>
        <item x="23"/>
        <item x="0"/>
        <item x="89"/>
        <item x="8"/>
        <item x="78"/>
        <item x="20"/>
        <item x="28"/>
        <item x="46"/>
        <item x="59"/>
        <item x="40"/>
        <item x="14"/>
        <item x="66"/>
        <item x="86"/>
        <item x="1"/>
        <item x="21"/>
        <item x="80"/>
        <item x="41"/>
        <item x="9"/>
        <item x="96"/>
        <item x="35"/>
        <item x="63"/>
        <item x="81"/>
        <item x="24"/>
        <item x="60"/>
        <item x="44"/>
        <item x="29"/>
        <item x="83"/>
        <item x="74"/>
        <item x="52"/>
        <item x="5"/>
        <item x="57"/>
        <item x="48"/>
        <item x="54"/>
        <item x="77"/>
        <item x="38"/>
        <item x="7"/>
        <item x="36"/>
        <item x="68"/>
        <item x="87"/>
        <item x="25"/>
        <item x="18"/>
        <item x="4"/>
        <item x="97"/>
        <item x="72"/>
        <item x="88"/>
        <item x="22"/>
        <item x="2"/>
        <item x="65"/>
        <item x="42"/>
        <item x="27"/>
        <item x="64"/>
        <item x="91"/>
        <item x="6"/>
        <item x="45"/>
        <item x="61"/>
        <item x="26"/>
        <item x="84"/>
        <item x="75"/>
        <item x="67"/>
        <item x="79"/>
        <item x="15"/>
        <item x="49"/>
        <item x="51"/>
        <item x="16"/>
        <item x="92"/>
        <item x="31"/>
        <item x="47"/>
        <item x="94"/>
        <item x="73"/>
        <item x="99"/>
        <item t="avg"/>
      </items>
    </pivotField>
    <pivotField dataField="1" showAll="0" avgSubtotal="1">
      <items count="101">
        <item x="47"/>
        <item x="51"/>
        <item x="73"/>
        <item x="94"/>
        <item x="31"/>
        <item x="16"/>
        <item x="87"/>
        <item x="67"/>
        <item x="25"/>
        <item x="65"/>
        <item x="92"/>
        <item x="49"/>
        <item x="4"/>
        <item x="23"/>
        <item x="3"/>
        <item x="85"/>
        <item x="77"/>
        <item x="57"/>
        <item x="45"/>
        <item x="60"/>
        <item x="41"/>
        <item x="90"/>
        <item x="2"/>
        <item x="36"/>
        <item x="82"/>
        <item x="79"/>
        <item x="61"/>
        <item x="84"/>
        <item x="21"/>
        <item x="43"/>
        <item x="69"/>
        <item x="62"/>
        <item x="26"/>
        <item x="1"/>
        <item x="59"/>
        <item x="80"/>
        <item x="83"/>
        <item x="64"/>
        <item x="81"/>
        <item x="42"/>
        <item x="27"/>
        <item x="40"/>
        <item x="50"/>
        <item x="6"/>
        <item x="22"/>
        <item x="18"/>
        <item x="7"/>
        <item x="24"/>
        <item x="20"/>
        <item x="63"/>
        <item x="0"/>
        <item x="75"/>
        <item x="5"/>
        <item x="44"/>
        <item x="15"/>
        <item x="68"/>
        <item x="88"/>
        <item x="30"/>
        <item x="48"/>
        <item x="29"/>
        <item x="97"/>
        <item x="10"/>
        <item x="9"/>
        <item x="91"/>
        <item x="38"/>
        <item x="72"/>
        <item x="66"/>
        <item x="8"/>
        <item x="86"/>
        <item x="54"/>
        <item x="46"/>
        <item x="28"/>
        <item x="52"/>
        <item x="74"/>
        <item x="96"/>
        <item x="35"/>
        <item x="98"/>
        <item x="78"/>
        <item x="89"/>
        <item x="34"/>
        <item x="14"/>
        <item x="93"/>
        <item x="58"/>
        <item x="13"/>
        <item x="71"/>
        <item x="70"/>
        <item x="53"/>
        <item x="39"/>
        <item x="19"/>
        <item x="11"/>
        <item x="55"/>
        <item x="32"/>
        <item x="33"/>
        <item x="95"/>
        <item x="12"/>
        <item x="76"/>
        <item x="56"/>
        <item x="37"/>
        <item x="17"/>
        <item x="99"/>
        <item t="avg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Average of CAPITAL RATIO" fld="45" subtotal="average" baseField="0" baseItem="0"/>
    <dataField name="Average of LEQUIDITY RATIO" fld="44" subtotal="average" baseField="0" baseItem="0"/>
    <dataField name="Average of NIM" fld="39" subtotal="average" baseField="0" baseItem="0"/>
    <dataField name="Average of ASSET UTILIZATION" fld="41" subtotal="average" baseField="0" baseItem="0"/>
    <dataField name="Average of DEBT RATIO" fld="42" subtotal="average" baseField="0" baseItem="0"/>
    <dataField name="Average of FINANCIAL LEVERAGE (debt to equity)" fld="40" subtotal="average" baseField="0" baseItem="0"/>
    <dataField name="Average of ROE" fld="37" subtotal="average" baseField="0" baseItem="0"/>
    <dataField name="Average of ROA" fld="38" subtotal="average" baseField="0" baseItem="0"/>
    <dataField name="Average of EFFICIENCY RATIO" fld="43" subtotal="average" baseField="0" baseItem="0"/>
  </dataFields>
  <formats count="21">
    <format dxfId="39">
      <pivotArea type="all" dataOnly="0" outline="0" fieldPosition="0"/>
    </format>
    <format dxfId="38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6">
      <pivotArea field="0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9">
      <pivotArea dataOnly="0" outline="0" fieldPosition="0">
        <references count="1">
          <reference field="4294967294" count="2">
            <x v="5"/>
            <x v="7"/>
          </reference>
        </references>
      </pivotArea>
    </format>
    <format dxfId="28">
      <pivotArea dataOnly="0" outline="0" fieldPosition="0">
        <references count="1">
          <reference field="4294967294" count="2">
            <x v="1"/>
            <x v="3"/>
          </reference>
        </references>
      </pivotArea>
    </format>
    <format dxfId="27">
      <pivotArea dataOnly="0" outline="0" fieldPosition="0">
        <references count="1">
          <reference field="4294967294" count="1">
            <x v="0"/>
          </reference>
        </references>
      </pivotArea>
    </format>
    <format dxfId="26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field="-2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-2" type="button" dataOnly="0" labelOnly="1" outline="0" axis="axisCol" fieldPosition="0"/>
    </format>
    <format dxfId="19">
      <pivotArea type="topRight" dataOnly="0" labelOnly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D9" firstHeaderRow="1" firstDataRow="2" firstDataCol="1"/>
  <pivotFields count="46"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TOTAL ASSETS" fld="13" subtotal="average" baseField="0" baseItem="0"/>
    <dataField name="Average of TOTAL LIABILITIES" fld="19" subtotal="average" baseField="0" baseItem="0"/>
    <dataField name="Average of Equity capital" fld="20" subtotal="average" baseField="0" baseItem="0"/>
  </dataFields>
  <formats count="19">
    <format dxfId="18">
      <pivotArea field="5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field="5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field="5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">
      <pivotArea dataOnly="0" labelOnly="1" grandRow="1" outline="0" fieldPosition="0"/>
    </format>
    <format dxfId="4">
      <pivotArea field="5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3">
      <pivotArea field="5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">
      <pivotArea type="origin" dataOnly="0" labelOnly="1" outline="0" fieldPosition="0"/>
    </format>
    <format dxfId="1">
      <pivotArea field="-2" type="button" dataOnly="0" labelOnly="1" outline="0" axis="axisCol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02"/>
  <sheetViews>
    <sheetView tabSelected="1" zoomScale="90" zoomScaleNormal="90" workbookViewId="0"/>
  </sheetViews>
  <sheetFormatPr defaultColWidth="12.7109375" defaultRowHeight="18" customHeight="1"/>
  <cols>
    <col min="1" max="13" width="12.7109375" style="1"/>
    <col min="14" max="14" width="12.7109375" style="2"/>
    <col min="15" max="19" width="12.7109375" style="1"/>
    <col min="20" max="21" width="12.7109375" style="2"/>
    <col min="22" max="26" width="12.7109375" style="1"/>
    <col min="27" max="27" width="12.7109375" style="2"/>
    <col min="28" max="33" width="12.7109375" style="1"/>
    <col min="34" max="35" width="12.7109375" style="2"/>
    <col min="36" max="36" width="12.7109375" style="3"/>
    <col min="37" max="37" width="12.7109375" style="4"/>
    <col min="38" max="16384" width="12.7109375" style="1"/>
  </cols>
  <sheetData>
    <row r="1" spans="1:46" s="5" customFormat="1" ht="90" customHeight="1">
      <c r="A1" s="5" t="s">
        <v>1</v>
      </c>
      <c r="B1" s="5" t="s">
        <v>2</v>
      </c>
      <c r="C1" s="5" t="s">
        <v>62</v>
      </c>
      <c r="D1" s="5" t="s">
        <v>61</v>
      </c>
      <c r="E1" s="5" t="s">
        <v>3</v>
      </c>
      <c r="F1" s="5" t="s">
        <v>55</v>
      </c>
      <c r="G1" s="5" t="s">
        <v>31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6" t="s">
        <v>10</v>
      </c>
      <c r="O1" s="5" t="s">
        <v>32</v>
      </c>
      <c r="P1" s="5" t="s">
        <v>34</v>
      </c>
      <c r="Q1" s="5" t="s">
        <v>33</v>
      </c>
      <c r="R1" s="5" t="s">
        <v>11</v>
      </c>
      <c r="S1" s="5" t="s">
        <v>12</v>
      </c>
      <c r="T1" s="6" t="s">
        <v>13</v>
      </c>
      <c r="U1" s="6" t="s">
        <v>0</v>
      </c>
      <c r="V1" s="5" t="s">
        <v>14</v>
      </c>
      <c r="W1" s="5" t="s">
        <v>15</v>
      </c>
      <c r="X1" s="5" t="s">
        <v>16</v>
      </c>
      <c r="Y1" s="5" t="s">
        <v>60</v>
      </c>
      <c r="Z1" s="5" t="s">
        <v>17</v>
      </c>
      <c r="AA1" s="6" t="s">
        <v>18</v>
      </c>
      <c r="AB1" s="5" t="s">
        <v>19</v>
      </c>
      <c r="AC1" s="5" t="s">
        <v>20</v>
      </c>
      <c r="AD1" s="5" t="s">
        <v>21</v>
      </c>
      <c r="AE1" s="5" t="s">
        <v>22</v>
      </c>
      <c r="AF1" s="5" t="s">
        <v>23</v>
      </c>
      <c r="AG1" s="5" t="s">
        <v>24</v>
      </c>
      <c r="AH1" s="6" t="s">
        <v>25</v>
      </c>
      <c r="AI1" s="6" t="s">
        <v>26</v>
      </c>
      <c r="AJ1" s="7" t="s">
        <v>27</v>
      </c>
      <c r="AK1" s="7" t="s">
        <v>28</v>
      </c>
      <c r="AL1" s="5" t="s">
        <v>63</v>
      </c>
      <c r="AM1" s="5" t="s">
        <v>64</v>
      </c>
      <c r="AN1" s="5" t="s">
        <v>65</v>
      </c>
      <c r="AO1" s="5" t="s">
        <v>70</v>
      </c>
      <c r="AP1" s="5" t="s">
        <v>66</v>
      </c>
      <c r="AQ1" s="5" t="s">
        <v>71</v>
      </c>
      <c r="AR1" s="5" t="s">
        <v>67</v>
      </c>
      <c r="AS1" s="5" t="s">
        <v>68</v>
      </c>
      <c r="AT1" s="5" t="s">
        <v>69</v>
      </c>
    </row>
    <row r="2" spans="1:46" ht="18" customHeight="1">
      <c r="A2" s="1">
        <v>2005</v>
      </c>
      <c r="B2" s="1" t="s">
        <v>51</v>
      </c>
      <c r="C2" s="1">
        <v>132</v>
      </c>
      <c r="D2" s="1">
        <v>2619</v>
      </c>
      <c r="E2" s="1" t="s">
        <v>59</v>
      </c>
      <c r="F2" s="1" t="s">
        <v>56</v>
      </c>
      <c r="G2" s="1">
        <v>127.26900000000001</v>
      </c>
      <c r="H2" s="1">
        <v>304.02</v>
      </c>
      <c r="I2" s="1">
        <v>3326.915</v>
      </c>
      <c r="J2" s="1">
        <v>49.834000000000003</v>
      </c>
      <c r="K2" s="1">
        <v>207.745</v>
      </c>
      <c r="L2" s="1">
        <v>71.52</v>
      </c>
      <c r="M2" s="1">
        <v>311.85199999999998</v>
      </c>
      <c r="N2" s="2">
        <f t="shared" ref="N2:N33" si="0">SUM(G2:M2)</f>
        <v>4399.1549999999997</v>
      </c>
      <c r="O2" s="1">
        <v>1.468</v>
      </c>
      <c r="P2" s="1">
        <v>65.878</v>
      </c>
      <c r="Q2" s="1">
        <v>2775.2820000000002</v>
      </c>
      <c r="R2" s="1">
        <v>752.1</v>
      </c>
      <c r="S2" s="1">
        <v>376.62</v>
      </c>
      <c r="T2" s="2">
        <v>3971.348</v>
      </c>
      <c r="U2" s="2">
        <v>427.80700000000002</v>
      </c>
      <c r="V2" s="1">
        <v>215.05600000000001</v>
      </c>
      <c r="W2" s="1">
        <v>38.658000000000001</v>
      </c>
      <c r="X2" s="1">
        <v>19.138999999999999</v>
      </c>
      <c r="Y2" s="1">
        <v>6.6609999999999996</v>
      </c>
      <c r="Z2" s="1">
        <v>3.952</v>
      </c>
      <c r="AA2" s="2">
        <f>SUM(V2:Z2)</f>
        <v>283.46600000000001</v>
      </c>
      <c r="AB2" s="1">
        <v>133.33199999999999</v>
      </c>
      <c r="AC2" s="1">
        <v>2.5449999999999999</v>
      </c>
      <c r="AD2" s="1">
        <v>37.911000000000001</v>
      </c>
      <c r="AE2" s="1">
        <v>71.748000000000005</v>
      </c>
      <c r="AF2" s="1">
        <v>16.748999999999999</v>
      </c>
      <c r="AG2" s="1">
        <v>5.0170000000000003</v>
      </c>
      <c r="AH2" s="2">
        <f>SUM(AB2:AG2)</f>
        <v>267.30200000000002</v>
      </c>
      <c r="AI2" s="2">
        <f>AA2-SUM(AB2:AG2)</f>
        <v>16.163999999999987</v>
      </c>
      <c r="AJ2" s="3">
        <v>8.35</v>
      </c>
      <c r="AK2" s="4">
        <f>AI2-AJ2</f>
        <v>7.8139999999999876</v>
      </c>
      <c r="AL2" s="8">
        <f>AK2/U2</f>
        <v>1.8265245776717041E-2</v>
      </c>
      <c r="AM2" s="8">
        <f>AK2/N2</f>
        <v>1.7762502116883782E-3</v>
      </c>
      <c r="AN2" s="8">
        <f>(V2-AB2)/N2</f>
        <v>1.8577204031228731E-2</v>
      </c>
      <c r="AO2" s="8">
        <f>N2/U2</f>
        <v>10.283036509454028</v>
      </c>
      <c r="AP2" s="8">
        <f>AA2/N2</f>
        <v>6.4436465639423943E-2</v>
      </c>
      <c r="AQ2" s="8">
        <f>T2/N2</f>
        <v>0.90275246041569346</v>
      </c>
      <c r="AR2" s="8">
        <f>(AH2-AB2)/AA2</f>
        <v>0.47261399956255784</v>
      </c>
      <c r="AS2" s="8">
        <f>(P2+Q2)/N2</f>
        <v>0.64584221287951904</v>
      </c>
      <c r="AT2" s="8">
        <f>U2/N2</f>
        <v>9.7247539584306542E-2</v>
      </c>
    </row>
    <row r="3" spans="1:46" ht="18" customHeight="1">
      <c r="A3" s="1">
        <v>2005</v>
      </c>
      <c r="B3" s="1" t="s">
        <v>42</v>
      </c>
      <c r="C3" s="1">
        <v>144</v>
      </c>
      <c r="D3" s="1">
        <v>2767</v>
      </c>
      <c r="E3" s="1" t="s">
        <v>59</v>
      </c>
      <c r="F3" s="1" t="s">
        <v>56</v>
      </c>
      <c r="G3" s="1">
        <v>49.064</v>
      </c>
      <c r="H3" s="1">
        <v>354.84199999999998</v>
      </c>
      <c r="I3" s="1">
        <v>3123.2130000000002</v>
      </c>
      <c r="J3" s="1">
        <v>149.20099999999999</v>
      </c>
      <c r="K3" s="1">
        <v>322.642</v>
      </c>
      <c r="L3" s="1">
        <v>53.143999999999998</v>
      </c>
      <c r="M3" s="1">
        <v>122.39100000000001</v>
      </c>
      <c r="N3" s="2">
        <f t="shared" si="0"/>
        <v>4174.4969999999994</v>
      </c>
      <c r="O3" s="1">
        <v>7.0000000000000001E-3</v>
      </c>
      <c r="P3" s="1">
        <v>33.883000000000003</v>
      </c>
      <c r="Q3" s="1">
        <v>3066.7379999999998</v>
      </c>
      <c r="R3" s="1">
        <v>586.13199999999995</v>
      </c>
      <c r="S3" s="1">
        <v>135.626</v>
      </c>
      <c r="T3" s="2">
        <v>3822.386</v>
      </c>
      <c r="U3" s="2">
        <v>352.11099999999999</v>
      </c>
      <c r="V3" s="1">
        <v>206.167</v>
      </c>
      <c r="W3" s="1">
        <v>42.360999999999997</v>
      </c>
      <c r="X3" s="1">
        <v>12.849</v>
      </c>
      <c r="Y3" s="1">
        <v>7.8410000000000002</v>
      </c>
      <c r="Z3" s="1">
        <v>1.1299999999999999</v>
      </c>
      <c r="AA3" s="2">
        <f t="shared" ref="AA3:AA11" si="1">SUM(V3:Z3)</f>
        <v>270.34800000000001</v>
      </c>
      <c r="AB3" s="1">
        <v>114.733</v>
      </c>
      <c r="AC3" s="1">
        <v>6.548</v>
      </c>
      <c r="AD3" s="1">
        <v>50.4</v>
      </c>
      <c r="AE3" s="1">
        <v>72.111999999999995</v>
      </c>
      <c r="AF3" s="1">
        <v>19.361000000000001</v>
      </c>
      <c r="AG3" s="1">
        <v>3.9849999999999999</v>
      </c>
      <c r="AH3" s="2">
        <f t="shared" ref="AH3:AH66" si="2">SUM(AB3:AG3)</f>
        <v>267.13900000000001</v>
      </c>
      <c r="AI3" s="2">
        <f>AA3-SUM(AB3:AG3)</f>
        <v>3.2090000000000032</v>
      </c>
      <c r="AJ3" s="3">
        <v>1.633</v>
      </c>
      <c r="AK3" s="4">
        <f t="shared" ref="AK3:AK66" si="3">AI3-AJ3</f>
        <v>1.5760000000000032</v>
      </c>
      <c r="AL3" s="8">
        <f>AK3/U3</f>
        <v>4.4758613050998215E-3</v>
      </c>
      <c r="AM3" s="8">
        <f>AK3/N3</f>
        <v>3.775305144547962E-4</v>
      </c>
      <c r="AN3" s="8">
        <f>(V3-AB3)/N3</f>
        <v>2.1902998133667365E-2</v>
      </c>
      <c r="AO3" s="8">
        <f>N3/U3</f>
        <v>11.855627912788863</v>
      </c>
      <c r="AP3" s="8">
        <f>AA3/N3</f>
        <v>6.4761814417401684E-2</v>
      </c>
      <c r="AQ3" s="8">
        <f>T3/N3</f>
        <v>0.91565187374670542</v>
      </c>
      <c r="AR3" s="8">
        <f>(AH3-AB3)/AA3</f>
        <v>0.56374006835634072</v>
      </c>
      <c r="AS3" s="8">
        <f>(P3+Q3)/N3</f>
        <v>0.74275319876861812</v>
      </c>
      <c r="AT3" s="8">
        <f>U3/N3</f>
        <v>8.4348126253294714E-2</v>
      </c>
    </row>
    <row r="4" spans="1:46" ht="18" customHeight="1">
      <c r="A4" s="1">
        <v>2005</v>
      </c>
      <c r="B4" s="1" t="s">
        <v>54</v>
      </c>
      <c r="C4" s="1">
        <v>104</v>
      </c>
      <c r="D4" s="1">
        <v>2191</v>
      </c>
      <c r="E4" s="1" t="s">
        <v>29</v>
      </c>
      <c r="F4" s="1" t="s">
        <v>56</v>
      </c>
      <c r="G4" s="1">
        <v>55.863999999999997</v>
      </c>
      <c r="H4" s="1">
        <v>472.57400000000001</v>
      </c>
      <c r="I4" s="1">
        <v>2414.3249999999998</v>
      </c>
      <c r="J4" s="1">
        <v>396.565</v>
      </c>
      <c r="K4" s="1">
        <v>118.554</v>
      </c>
      <c r="L4" s="1">
        <v>100.13200000000001</v>
      </c>
      <c r="M4" s="1">
        <v>109.086</v>
      </c>
      <c r="N4" s="2">
        <f t="shared" si="0"/>
        <v>3667.1</v>
      </c>
      <c r="O4" s="1">
        <v>2.5590000000000002</v>
      </c>
      <c r="P4" s="1">
        <v>118.59</v>
      </c>
      <c r="Q4" s="1">
        <v>3004.259</v>
      </c>
      <c r="R4" s="1">
        <v>191.14</v>
      </c>
      <c r="S4" s="1">
        <v>66.435000000000002</v>
      </c>
      <c r="T4" s="2">
        <v>3382.9830000000002</v>
      </c>
      <c r="U4" s="2">
        <v>284.11700000000002</v>
      </c>
      <c r="V4" s="1">
        <v>191.047</v>
      </c>
      <c r="W4" s="1">
        <v>42.518000000000001</v>
      </c>
      <c r="X4" s="1">
        <v>41.234999999999999</v>
      </c>
      <c r="Y4" s="1">
        <v>2.33</v>
      </c>
      <c r="Z4" s="1">
        <v>1.893</v>
      </c>
      <c r="AA4" s="2">
        <f t="shared" si="1"/>
        <v>279.02299999999997</v>
      </c>
      <c r="AB4" s="1">
        <v>95.542000000000002</v>
      </c>
      <c r="AC4" s="1">
        <v>3.0790000000000002</v>
      </c>
      <c r="AD4" s="1">
        <v>36.755000000000003</v>
      </c>
      <c r="AE4" s="1">
        <v>69.822000000000003</v>
      </c>
      <c r="AF4" s="1">
        <v>33.328000000000003</v>
      </c>
      <c r="AG4" s="1">
        <v>15.849</v>
      </c>
      <c r="AH4" s="2">
        <f t="shared" si="2"/>
        <v>254.375</v>
      </c>
      <c r="AI4" s="2">
        <f>AA4-SUM(AB4:AG4)</f>
        <v>24.647999999999968</v>
      </c>
      <c r="AJ4" s="3">
        <v>5.5419999999999998</v>
      </c>
      <c r="AK4" s="4">
        <f t="shared" si="3"/>
        <v>19.105999999999966</v>
      </c>
      <c r="AL4" s="8">
        <f>AK4/U4</f>
        <v>6.7246944040659187E-2</v>
      </c>
      <c r="AM4" s="8">
        <f>AK4/N4</f>
        <v>5.2101115322734492E-3</v>
      </c>
      <c r="AN4" s="8">
        <f>(V4-AB4)/N4</f>
        <v>2.6043740285239016E-2</v>
      </c>
      <c r="AO4" s="8">
        <f>N4/U4</f>
        <v>12.907006620511972</v>
      </c>
      <c r="AP4" s="8">
        <f>AA4/N4</f>
        <v>7.6088189577595375E-2</v>
      </c>
      <c r="AQ4" s="8">
        <f>T4/N4</f>
        <v>0.92252270186250718</v>
      </c>
      <c r="AR4" s="8">
        <f>(AH4-AB4)/AA4</f>
        <v>0.5692469796396713</v>
      </c>
      <c r="AS4" s="8">
        <f>(P4+Q4)/N4</f>
        <v>0.85158544899239186</v>
      </c>
      <c r="AT4" s="8">
        <f>U4/N4</f>
        <v>7.747729813749285E-2</v>
      </c>
    </row>
    <row r="5" spans="1:46" ht="18" customHeight="1">
      <c r="A5" s="1">
        <v>2005</v>
      </c>
      <c r="B5" s="1" t="s">
        <v>37</v>
      </c>
      <c r="C5" s="1">
        <v>79</v>
      </c>
      <c r="D5" s="1">
        <v>1920</v>
      </c>
      <c r="E5" s="1" t="s">
        <v>59</v>
      </c>
      <c r="F5" s="1" t="s">
        <v>56</v>
      </c>
      <c r="G5" s="1">
        <v>21.238</v>
      </c>
      <c r="H5" s="1">
        <v>202.858</v>
      </c>
      <c r="I5" s="1">
        <v>2563.5659999999998</v>
      </c>
      <c r="J5" s="1">
        <v>177.17400000000001</v>
      </c>
      <c r="K5" s="1">
        <v>93.25</v>
      </c>
      <c r="L5" s="1">
        <v>36.539000000000001</v>
      </c>
      <c r="M5" s="1">
        <v>192.66399999999999</v>
      </c>
      <c r="N5" s="2">
        <f t="shared" si="0"/>
        <v>3287.2889999999998</v>
      </c>
      <c r="O5" s="1">
        <v>0</v>
      </c>
      <c r="P5" s="1">
        <v>30.021000000000001</v>
      </c>
      <c r="Q5" s="1">
        <v>2023.048</v>
      </c>
      <c r="R5" s="1">
        <v>562.26599999999996</v>
      </c>
      <c r="S5" s="1">
        <v>445.13900000000001</v>
      </c>
      <c r="T5" s="2">
        <v>3060.4740000000002</v>
      </c>
      <c r="U5" s="2">
        <v>226.815</v>
      </c>
      <c r="V5" s="1">
        <v>171.809</v>
      </c>
      <c r="W5" s="1">
        <v>22.734999999999999</v>
      </c>
      <c r="X5" s="1">
        <v>19.11</v>
      </c>
      <c r="Y5" s="1">
        <v>0.74399999999999999</v>
      </c>
      <c r="Z5" s="1">
        <v>9.1969999999999992</v>
      </c>
      <c r="AA5" s="2">
        <f t="shared" si="1"/>
        <v>223.595</v>
      </c>
      <c r="AB5" s="1">
        <v>89.277000000000001</v>
      </c>
      <c r="AC5" s="1">
        <v>1.851</v>
      </c>
      <c r="AD5" s="1">
        <v>39.707000000000001</v>
      </c>
      <c r="AE5" s="1">
        <v>43.856999999999999</v>
      </c>
      <c r="AF5" s="1">
        <v>16.62</v>
      </c>
      <c r="AG5" s="1">
        <v>2.7890000000000001</v>
      </c>
      <c r="AH5" s="2">
        <f t="shared" si="2"/>
        <v>194.101</v>
      </c>
      <c r="AI5" s="2">
        <f>AA5-SUM(AB5:AG5)</f>
        <v>29.494</v>
      </c>
      <c r="AJ5" s="3">
        <v>5.49</v>
      </c>
      <c r="AK5" s="4">
        <f t="shared" si="3"/>
        <v>24.003999999999998</v>
      </c>
      <c r="AL5" s="8">
        <f>AK5/U5</f>
        <v>0.1058307431166369</v>
      </c>
      <c r="AM5" s="8">
        <f>AK5/N5</f>
        <v>7.3020656230711693E-3</v>
      </c>
      <c r="AN5" s="8">
        <f>(V5-AB5)/N5</f>
        <v>2.5106402266426835E-2</v>
      </c>
      <c r="AO5" s="8">
        <f>N5/U5</f>
        <v>14.493261027709806</v>
      </c>
      <c r="AP5" s="8">
        <f>AA5/N5</f>
        <v>6.8018053782311211E-2</v>
      </c>
      <c r="AQ5" s="8">
        <f>T5/N5</f>
        <v>0.93100241566835173</v>
      </c>
      <c r="AR5" s="8">
        <f>(AH5-AB5)/AA5</f>
        <v>0.46881191439880138</v>
      </c>
      <c r="AS5" s="8">
        <f>(P5+Q5)/N5</f>
        <v>0.62454776565127068</v>
      </c>
      <c r="AT5" s="8">
        <f>U5/N5</f>
        <v>6.8997584331648362E-2</v>
      </c>
    </row>
    <row r="6" spans="1:46" ht="18" customHeight="1">
      <c r="A6" s="1">
        <v>2005</v>
      </c>
      <c r="B6" s="1" t="s">
        <v>40</v>
      </c>
      <c r="C6" s="1">
        <v>93</v>
      </c>
      <c r="D6" s="1">
        <v>979</v>
      </c>
      <c r="E6" s="1" t="s">
        <v>30</v>
      </c>
      <c r="F6" s="1" t="s">
        <v>56</v>
      </c>
      <c r="G6" s="1">
        <v>39.47</v>
      </c>
      <c r="H6" s="1">
        <v>162.221</v>
      </c>
      <c r="I6" s="1">
        <v>1784.0989999999999</v>
      </c>
      <c r="J6" s="1">
        <v>149.006</v>
      </c>
      <c r="K6" s="1">
        <v>90.99</v>
      </c>
      <c r="L6" s="1">
        <v>28.942</v>
      </c>
      <c r="M6" s="1">
        <v>65.757999999999996</v>
      </c>
      <c r="N6" s="2">
        <f t="shared" si="0"/>
        <v>2320.4859999999994</v>
      </c>
      <c r="O6" s="1">
        <v>0</v>
      </c>
      <c r="P6" s="1">
        <v>228.947</v>
      </c>
      <c r="Q6" s="1">
        <v>1716.4739999999999</v>
      </c>
      <c r="R6" s="1">
        <v>140.59399999999999</v>
      </c>
      <c r="S6" s="1">
        <v>87.9</v>
      </c>
      <c r="T6" s="2">
        <v>2173.915</v>
      </c>
      <c r="U6" s="2">
        <v>146.571</v>
      </c>
      <c r="V6" s="1">
        <v>115.626</v>
      </c>
      <c r="W6" s="1">
        <v>24.689</v>
      </c>
      <c r="X6" s="1">
        <v>13.396000000000001</v>
      </c>
      <c r="Y6" s="1">
        <v>0.11899999999999999</v>
      </c>
      <c r="Z6" s="1">
        <v>1.194</v>
      </c>
      <c r="AA6" s="2">
        <f t="shared" si="1"/>
        <v>155.024</v>
      </c>
      <c r="AB6" s="1">
        <v>71.061000000000007</v>
      </c>
      <c r="AC6" s="1">
        <v>0</v>
      </c>
      <c r="AD6" s="1">
        <v>27.899000000000001</v>
      </c>
      <c r="AE6" s="1">
        <v>35.286999999999999</v>
      </c>
      <c r="AF6" s="1">
        <v>10.465999999999999</v>
      </c>
      <c r="AG6" s="1">
        <v>3.9969999999999999</v>
      </c>
      <c r="AH6" s="2">
        <f t="shared" si="2"/>
        <v>148.71000000000004</v>
      </c>
      <c r="AI6" s="2">
        <f>AA6-SUM(AB6:AG6)</f>
        <v>6.3139999999999645</v>
      </c>
      <c r="AJ6" s="3">
        <v>0.17299999999999999</v>
      </c>
      <c r="AK6" s="4">
        <f t="shared" si="3"/>
        <v>6.1409999999999645</v>
      </c>
      <c r="AL6" s="8">
        <f>AK6/U6</f>
        <v>4.1897783326851588E-2</v>
      </c>
      <c r="AM6" s="8">
        <f>AK6/N6</f>
        <v>2.6464283775036635E-3</v>
      </c>
      <c r="AN6" s="8">
        <f>(V6-AB6)/N6</f>
        <v>1.9205028601767048E-2</v>
      </c>
      <c r="AO6" s="8">
        <f>N6/U6</f>
        <v>15.831822120337581</v>
      </c>
      <c r="AP6" s="8">
        <f>AA6/N6</f>
        <v>6.6806694804450464E-2</v>
      </c>
      <c r="AQ6" s="8">
        <f>T6/N6</f>
        <v>0.9368360765805096</v>
      </c>
      <c r="AR6" s="8">
        <f>(AH6-AB6)/AA6</f>
        <v>0.50088373413148946</v>
      </c>
      <c r="AS6" s="8">
        <f>(P6+Q6)/N6</f>
        <v>0.83836791086005269</v>
      </c>
      <c r="AT6" s="8">
        <f>U6/N6</f>
        <v>6.3163923419490592E-2</v>
      </c>
    </row>
    <row r="7" spans="1:46" ht="18" customHeight="1">
      <c r="A7" s="1">
        <v>2005</v>
      </c>
      <c r="B7" s="1" t="s">
        <v>53</v>
      </c>
      <c r="C7" s="1">
        <v>85</v>
      </c>
      <c r="D7" s="1">
        <v>979</v>
      </c>
      <c r="E7" s="1" t="s">
        <v>29</v>
      </c>
      <c r="F7" s="1" t="s">
        <v>56</v>
      </c>
      <c r="G7" s="1">
        <v>50.006</v>
      </c>
      <c r="H7" s="1">
        <v>105.447</v>
      </c>
      <c r="I7" s="1">
        <v>1633.373</v>
      </c>
      <c r="J7" s="1">
        <v>4.5579999999999998</v>
      </c>
      <c r="K7" s="1">
        <v>257.45600000000002</v>
      </c>
      <c r="L7" s="1">
        <v>70.221000000000004</v>
      </c>
      <c r="M7" s="1">
        <v>15.919</v>
      </c>
      <c r="N7" s="2">
        <f t="shared" si="0"/>
        <v>2136.98</v>
      </c>
      <c r="O7" s="1">
        <v>0</v>
      </c>
      <c r="P7" s="1">
        <v>30.18</v>
      </c>
      <c r="Q7" s="1">
        <v>1690.078</v>
      </c>
      <c r="R7" s="1">
        <v>197.447</v>
      </c>
      <c r="S7" s="1">
        <v>8.7070000000000007</v>
      </c>
      <c r="T7" s="2">
        <v>1926.412</v>
      </c>
      <c r="U7" s="2">
        <v>210.56800000000001</v>
      </c>
      <c r="V7" s="1">
        <v>127.949</v>
      </c>
      <c r="W7" s="1">
        <v>20.425000000000001</v>
      </c>
      <c r="X7" s="1">
        <v>6.9020000000000001</v>
      </c>
      <c r="Y7" s="1">
        <v>14.387</v>
      </c>
      <c r="Z7" s="1">
        <v>0.86799999999999999</v>
      </c>
      <c r="AA7" s="2">
        <f t="shared" si="1"/>
        <v>170.53099999999998</v>
      </c>
      <c r="AB7" s="1">
        <v>75.256</v>
      </c>
      <c r="AC7" s="1">
        <v>1.855</v>
      </c>
      <c r="AD7" s="1">
        <v>35.881</v>
      </c>
      <c r="AE7" s="1">
        <v>23.641999999999999</v>
      </c>
      <c r="AF7" s="1">
        <v>10.097</v>
      </c>
      <c r="AG7" s="1">
        <v>3.7890000000000001</v>
      </c>
      <c r="AH7" s="2">
        <f t="shared" si="2"/>
        <v>150.52000000000001</v>
      </c>
      <c r="AI7" s="2">
        <f>AA7-SUM(AB7:AG7)</f>
        <v>20.010999999999967</v>
      </c>
      <c r="AJ7" s="3">
        <v>1.369</v>
      </c>
      <c r="AK7" s="4">
        <f t="shared" si="3"/>
        <v>18.641999999999967</v>
      </c>
      <c r="AL7" s="8">
        <f>AK7/U7</f>
        <v>8.8531970669807225E-2</v>
      </c>
      <c r="AM7" s="8">
        <f>AK7/N7</f>
        <v>8.7235257232168607E-3</v>
      </c>
      <c r="AN7" s="8">
        <f>(V7-AB7)/N7</f>
        <v>2.4657694503458151E-2</v>
      </c>
      <c r="AO7" s="8">
        <f>N7/U7</f>
        <v>10.1486455681775</v>
      </c>
      <c r="AP7" s="8">
        <f>AA7/N7</f>
        <v>7.9799998128199601E-2</v>
      </c>
      <c r="AQ7" s="8">
        <f>T7/N7</f>
        <v>0.90146468380611888</v>
      </c>
      <c r="AR7" s="8">
        <f>(AH7-AB7)/AA7</f>
        <v>0.44135083943681808</v>
      </c>
      <c r="AS7" s="8">
        <f>(P7+Q7)/N7</f>
        <v>0.80499489934393398</v>
      </c>
      <c r="AT7" s="8">
        <f>U7/N7</f>
        <v>9.853531619388109E-2</v>
      </c>
    </row>
    <row r="8" spans="1:46" ht="18" customHeight="1">
      <c r="A8" s="1">
        <v>2005</v>
      </c>
      <c r="B8" s="1" t="s">
        <v>48</v>
      </c>
      <c r="C8" s="1">
        <v>43</v>
      </c>
      <c r="D8" s="1">
        <v>786</v>
      </c>
      <c r="E8" s="1" t="s">
        <v>30</v>
      </c>
      <c r="F8" s="1" t="s">
        <v>57</v>
      </c>
      <c r="G8" s="1">
        <v>63.34</v>
      </c>
      <c r="H8" s="1">
        <v>189.62899999999999</v>
      </c>
      <c r="I8" s="1">
        <v>966.88900000000001</v>
      </c>
      <c r="J8" s="1">
        <v>484.363</v>
      </c>
      <c r="K8" s="1">
        <v>54.253</v>
      </c>
      <c r="L8" s="1">
        <v>35.796999999999997</v>
      </c>
      <c r="M8" s="1">
        <v>23.587</v>
      </c>
      <c r="N8" s="2">
        <f t="shared" si="0"/>
        <v>1817.8579999999999</v>
      </c>
      <c r="O8" s="1">
        <v>0</v>
      </c>
      <c r="P8" s="1">
        <v>65.168999999999997</v>
      </c>
      <c r="Q8" s="1">
        <v>1509.8720000000001</v>
      </c>
      <c r="R8" s="1">
        <v>50.579000000000001</v>
      </c>
      <c r="S8" s="1">
        <v>25.268000000000001</v>
      </c>
      <c r="T8" s="2">
        <v>1650.8879999999999</v>
      </c>
      <c r="U8" s="2">
        <v>166.97</v>
      </c>
      <c r="V8" s="1">
        <v>71.227999999999994</v>
      </c>
      <c r="W8" s="1">
        <v>16.317</v>
      </c>
      <c r="X8" s="1">
        <v>36.701000000000001</v>
      </c>
      <c r="Y8" s="1">
        <v>3.1880000000000002</v>
      </c>
      <c r="Z8" s="1">
        <v>8.1000000000000003E-2</v>
      </c>
      <c r="AA8" s="2">
        <f t="shared" si="1"/>
        <v>127.51499999999999</v>
      </c>
      <c r="AB8" s="1">
        <v>54.103999999999999</v>
      </c>
      <c r="AC8" s="1">
        <v>2.11</v>
      </c>
      <c r="AD8" s="1">
        <v>13.507999999999999</v>
      </c>
      <c r="AE8" s="1">
        <v>22.635999999999999</v>
      </c>
      <c r="AF8" s="1">
        <v>10.759</v>
      </c>
      <c r="AG8" s="1">
        <v>3.625</v>
      </c>
      <c r="AH8" s="2">
        <f t="shared" si="2"/>
        <v>106.74199999999999</v>
      </c>
      <c r="AI8" s="2">
        <f>AA8-SUM(AB8:AG8)</f>
        <v>20.772999999999996</v>
      </c>
      <c r="AJ8" s="3">
        <v>4.024</v>
      </c>
      <c r="AK8" s="4">
        <f t="shared" si="3"/>
        <v>16.748999999999995</v>
      </c>
      <c r="AL8" s="8">
        <f>AK8/U8</f>
        <v>0.10031143319159128</v>
      </c>
      <c r="AM8" s="8">
        <f>AK8/N8</f>
        <v>9.2135909405465094E-3</v>
      </c>
      <c r="AN8" s="8">
        <f>(V8-AB8)/N8</f>
        <v>9.4198776802148446E-3</v>
      </c>
      <c r="AO8" s="8">
        <f>N8/U8</f>
        <v>10.887333053842008</v>
      </c>
      <c r="AP8" s="8">
        <f>AA8/N8</f>
        <v>7.0145742956820606E-2</v>
      </c>
      <c r="AQ8" s="8">
        <f>T8/N8</f>
        <v>0.90815014154020834</v>
      </c>
      <c r="AR8" s="8">
        <f>(AH8-AB8)/AA8</f>
        <v>0.41279849429478882</v>
      </c>
      <c r="AS8" s="8">
        <f>(P8+Q8)/N8</f>
        <v>0.86642686062387719</v>
      </c>
      <c r="AT8" s="8">
        <f>U8/N8</f>
        <v>9.1849858459791697E-2</v>
      </c>
    </row>
    <row r="9" spans="1:46" ht="18" customHeight="1">
      <c r="A9" s="1">
        <v>2005</v>
      </c>
      <c r="B9" s="1" t="s">
        <v>49</v>
      </c>
      <c r="C9" s="1">
        <v>88</v>
      </c>
      <c r="D9" s="1">
        <v>1307</v>
      </c>
      <c r="E9" s="1" t="s">
        <v>30</v>
      </c>
      <c r="F9" s="1" t="s">
        <v>57</v>
      </c>
      <c r="G9" s="1">
        <v>17.881</v>
      </c>
      <c r="H9" s="1">
        <v>145.595</v>
      </c>
      <c r="I9" s="1">
        <v>1353.934</v>
      </c>
      <c r="J9" s="1">
        <v>0</v>
      </c>
      <c r="K9" s="1">
        <v>132.42400000000001</v>
      </c>
      <c r="L9" s="1">
        <v>32.121000000000002</v>
      </c>
      <c r="M9" s="1">
        <v>106.229</v>
      </c>
      <c r="N9" s="2">
        <f t="shared" si="0"/>
        <v>1788.184</v>
      </c>
      <c r="O9" s="1">
        <v>0</v>
      </c>
      <c r="P9" s="1">
        <v>108.80200000000001</v>
      </c>
      <c r="Q9" s="1">
        <v>1370.2059999999999</v>
      </c>
      <c r="R9" s="1">
        <v>37.570999999999998</v>
      </c>
      <c r="S9" s="1">
        <v>106.027</v>
      </c>
      <c r="T9" s="2">
        <v>1622.606</v>
      </c>
      <c r="U9" s="2">
        <v>165.578</v>
      </c>
      <c r="V9" s="1">
        <v>83.126000000000005</v>
      </c>
      <c r="W9" s="1">
        <v>24.664999999999999</v>
      </c>
      <c r="X9" s="1">
        <v>3.9620000000000002</v>
      </c>
      <c r="Y9" s="1">
        <v>5.3959999999999999</v>
      </c>
      <c r="Z9" s="1">
        <v>2.1999999999999999E-2</v>
      </c>
      <c r="AA9" s="2">
        <f>SUM(V9:Z9)</f>
        <v>117.17100000000001</v>
      </c>
      <c r="AB9" s="1">
        <v>41.530999999999999</v>
      </c>
      <c r="AC9" s="1">
        <v>1.4970000000000001</v>
      </c>
      <c r="AD9" s="1">
        <v>23.187999999999999</v>
      </c>
      <c r="AE9" s="1">
        <v>35.886000000000003</v>
      </c>
      <c r="AF9" s="1">
        <v>12.593</v>
      </c>
      <c r="AG9" s="1">
        <v>2.4049999999999998</v>
      </c>
      <c r="AH9" s="2">
        <f t="shared" si="2"/>
        <v>117.10000000000001</v>
      </c>
      <c r="AI9" s="2">
        <f>AA9-SUM(AB9:AG9)</f>
        <v>7.0999999999997954E-2</v>
      </c>
      <c r="AJ9" s="3">
        <v>0</v>
      </c>
      <c r="AK9" s="4">
        <f t="shared" si="3"/>
        <v>7.0999999999997954E-2</v>
      </c>
      <c r="AL9" s="8">
        <f>AK9/U9</f>
        <v>4.288009276594593E-4</v>
      </c>
      <c r="AM9" s="8">
        <f>AK9/N9</f>
        <v>3.9705086277473657E-5</v>
      </c>
      <c r="AN9" s="8">
        <f>(V9-AB9)/N9</f>
        <v>2.3261029066360066E-2</v>
      </c>
      <c r="AO9" s="8">
        <f>N9/U9</f>
        <v>10.799647296138376</v>
      </c>
      <c r="AP9" s="8">
        <f>AA9/N9</f>
        <v>6.552513611574648E-2</v>
      </c>
      <c r="AQ9" s="8">
        <f>T9/N9</f>
        <v>0.90740438344152508</v>
      </c>
      <c r="AR9" s="8">
        <f>(AH9-AB9)/AA9</f>
        <v>0.64494627510220115</v>
      </c>
      <c r="AS9" s="8">
        <f>(P9+Q9)/N9</f>
        <v>0.82710056683204847</v>
      </c>
      <c r="AT9" s="8">
        <f>U9/N9</f>
        <v>9.2595616558474966E-2</v>
      </c>
    </row>
    <row r="10" spans="1:46" ht="18" customHeight="1">
      <c r="A10" s="1">
        <v>2005</v>
      </c>
      <c r="B10" s="1" t="s">
        <v>38</v>
      </c>
      <c r="C10" s="1">
        <v>82</v>
      </c>
      <c r="D10" s="1">
        <v>870</v>
      </c>
      <c r="E10" s="1" t="s">
        <v>29</v>
      </c>
      <c r="F10" s="1" t="s">
        <v>57</v>
      </c>
      <c r="G10" s="1">
        <v>42.558999999999997</v>
      </c>
      <c r="H10" s="1">
        <v>98.263000000000005</v>
      </c>
      <c r="I10" s="1">
        <v>1343.3520000000001</v>
      </c>
      <c r="J10" s="1">
        <v>38.07</v>
      </c>
      <c r="K10" s="1">
        <v>137.85599999999999</v>
      </c>
      <c r="L10" s="1">
        <v>41.167999999999999</v>
      </c>
      <c r="M10" s="1">
        <v>13.775</v>
      </c>
      <c r="N10" s="2">
        <f t="shared" si="0"/>
        <v>1715.0429999999999</v>
      </c>
      <c r="O10" s="1">
        <v>0</v>
      </c>
      <c r="P10" s="1">
        <v>36.366</v>
      </c>
      <c r="Q10" s="1">
        <v>1103.732</v>
      </c>
      <c r="R10" s="1">
        <v>225.148</v>
      </c>
      <c r="S10" s="1">
        <v>60.780999999999999</v>
      </c>
      <c r="T10" s="2">
        <v>1426.027</v>
      </c>
      <c r="U10" s="2">
        <v>289.01600000000002</v>
      </c>
      <c r="V10" s="1">
        <v>103.226</v>
      </c>
      <c r="W10" s="1">
        <v>15.837999999999999</v>
      </c>
      <c r="X10" s="1">
        <v>7.2750000000000004</v>
      </c>
      <c r="Y10" s="1">
        <v>10.085000000000001</v>
      </c>
      <c r="Z10" s="1">
        <v>0.28599999999999998</v>
      </c>
      <c r="AA10" s="2">
        <f t="shared" si="1"/>
        <v>136.71</v>
      </c>
      <c r="AB10" s="1">
        <v>46.026000000000003</v>
      </c>
      <c r="AC10" s="1">
        <v>0.49</v>
      </c>
      <c r="AD10" s="1">
        <v>16.62</v>
      </c>
      <c r="AE10" s="1">
        <v>19.797999999999998</v>
      </c>
      <c r="AF10" s="1">
        <v>7.9480000000000004</v>
      </c>
      <c r="AG10" s="1">
        <v>5.2060000000000004</v>
      </c>
      <c r="AH10" s="2">
        <f t="shared" si="2"/>
        <v>96.088000000000008</v>
      </c>
      <c r="AI10" s="2">
        <f>AA10-SUM(AB10:AG10)</f>
        <v>40.622</v>
      </c>
      <c r="AJ10" s="3">
        <v>7.4710000000000001</v>
      </c>
      <c r="AK10" s="4">
        <f t="shared" si="3"/>
        <v>33.150999999999996</v>
      </c>
      <c r="AL10" s="8">
        <f>AK10/U10</f>
        <v>0.11470299222188389</v>
      </c>
      <c r="AM10" s="8">
        <f>AK10/N10</f>
        <v>1.9329544507047346E-2</v>
      </c>
      <c r="AN10" s="8">
        <f>(V10-AB10)/N10</f>
        <v>3.3351933450065097E-2</v>
      </c>
      <c r="AO10" s="8">
        <f>N10/U10</f>
        <v>5.9340763141140966</v>
      </c>
      <c r="AP10" s="8">
        <f>AA10/N10</f>
        <v>7.971228709717483E-2</v>
      </c>
      <c r="AQ10" s="8">
        <f>T10/N10</f>
        <v>0.83148177625867115</v>
      </c>
      <c r="AR10" s="8">
        <f>(AH10-AB10)/AA10</f>
        <v>0.36619120766586205</v>
      </c>
      <c r="AS10" s="8">
        <f>(P10+Q10)/N10</f>
        <v>0.66476350738727841</v>
      </c>
      <c r="AT10" s="8">
        <f>U10/N10</f>
        <v>0.16851822374132897</v>
      </c>
    </row>
    <row r="11" spans="1:46" ht="18" customHeight="1">
      <c r="A11" s="1">
        <v>2005</v>
      </c>
      <c r="B11" s="1" t="s">
        <v>50</v>
      </c>
      <c r="C11" s="1">
        <v>66</v>
      </c>
      <c r="D11" s="1">
        <v>932</v>
      </c>
      <c r="E11" s="1" t="s">
        <v>30</v>
      </c>
      <c r="F11" s="1" t="s">
        <v>57</v>
      </c>
      <c r="G11" s="1">
        <v>23.821999999999999</v>
      </c>
      <c r="H11" s="1">
        <v>166.001</v>
      </c>
      <c r="I11" s="1">
        <v>885.11900000000003</v>
      </c>
      <c r="J11" s="1">
        <v>16.707999999999998</v>
      </c>
      <c r="K11" s="1">
        <v>61.134999999999998</v>
      </c>
      <c r="L11" s="1">
        <v>32.878</v>
      </c>
      <c r="M11" s="1">
        <v>26.491</v>
      </c>
      <c r="N11" s="2">
        <f t="shared" si="0"/>
        <v>1212.154</v>
      </c>
      <c r="O11" s="1">
        <v>0</v>
      </c>
      <c r="P11" s="1">
        <v>73.710999999999999</v>
      </c>
      <c r="Q11" s="1">
        <v>863.25</v>
      </c>
      <c r="R11" s="1">
        <v>85.022999999999996</v>
      </c>
      <c r="S11" s="1">
        <v>41.140999999999998</v>
      </c>
      <c r="T11" s="2">
        <v>1063.125</v>
      </c>
      <c r="U11" s="2">
        <v>149.029</v>
      </c>
      <c r="V11" s="1">
        <v>68.718000000000004</v>
      </c>
      <c r="W11" s="1">
        <v>17.942</v>
      </c>
      <c r="X11" s="1">
        <v>6.4480000000000004</v>
      </c>
      <c r="Y11" s="1">
        <v>3.51</v>
      </c>
      <c r="Z11" s="1">
        <v>2.0019999999999998</v>
      </c>
      <c r="AA11" s="2">
        <f t="shared" si="1"/>
        <v>98.62</v>
      </c>
      <c r="AB11" s="1">
        <v>26.198</v>
      </c>
      <c r="AC11" s="1">
        <v>1.5840000000000001</v>
      </c>
      <c r="AD11" s="1">
        <v>12.352</v>
      </c>
      <c r="AE11" s="1">
        <v>25.722999999999999</v>
      </c>
      <c r="AF11" s="1">
        <v>14.632</v>
      </c>
      <c r="AG11" s="1">
        <v>7.7</v>
      </c>
      <c r="AH11" s="2">
        <f t="shared" si="2"/>
        <v>88.189000000000007</v>
      </c>
      <c r="AI11" s="2">
        <f>AA11-SUM(AB11:AG11)</f>
        <v>10.430999999999997</v>
      </c>
      <c r="AJ11" s="3">
        <v>2.411</v>
      </c>
      <c r="AK11" s="4">
        <f t="shared" si="3"/>
        <v>8.0199999999999978</v>
      </c>
      <c r="AL11" s="8">
        <f>AK11/U11</f>
        <v>5.3815029289601336E-2</v>
      </c>
      <c r="AM11" s="8">
        <f>AK11/N11</f>
        <v>6.6163210285161769E-3</v>
      </c>
      <c r="AN11" s="8">
        <f>(V11-AB11)/N11</f>
        <v>3.5078051138716704E-2</v>
      </c>
      <c r="AO11" s="8">
        <f>N11/U11</f>
        <v>8.1336786799884582</v>
      </c>
      <c r="AP11" s="8">
        <f>AA11/N11</f>
        <v>8.1359299230955806E-2</v>
      </c>
      <c r="AQ11" s="8">
        <f>T11/N11</f>
        <v>0.87705440067846163</v>
      </c>
      <c r="AR11" s="8">
        <f>(AH11-AB11)/AA11</f>
        <v>0.62858446562563375</v>
      </c>
      <c r="AS11" s="8">
        <f>(P11+Q11)/N11</f>
        <v>0.7729719161096692</v>
      </c>
      <c r="AT11" s="8">
        <f>U11/N11</f>
        <v>0.12294559932153835</v>
      </c>
    </row>
    <row r="12" spans="1:46" ht="18" customHeight="1">
      <c r="A12" s="1">
        <v>2005</v>
      </c>
      <c r="B12" s="1" t="s">
        <v>43</v>
      </c>
      <c r="C12" s="1">
        <v>1</v>
      </c>
      <c r="D12" s="1">
        <v>197</v>
      </c>
      <c r="E12" s="1" t="s">
        <v>59</v>
      </c>
      <c r="F12" s="1" t="s">
        <v>58</v>
      </c>
      <c r="G12" s="1">
        <v>2.9359999999999999</v>
      </c>
      <c r="H12" s="1">
        <v>9.1639999999999997</v>
      </c>
      <c r="I12" s="1">
        <v>309.78800000000001</v>
      </c>
      <c r="J12" s="1">
        <v>0</v>
      </c>
      <c r="K12" s="1">
        <v>0.81200000000000006</v>
      </c>
      <c r="L12" s="1">
        <v>0.98599999999999999</v>
      </c>
      <c r="M12" s="1">
        <v>30.25</v>
      </c>
      <c r="N12" s="2">
        <f t="shared" si="0"/>
        <v>353.93600000000004</v>
      </c>
      <c r="O12" s="1">
        <v>3.2309999999999999</v>
      </c>
      <c r="P12" s="1">
        <v>3.3519999999999999</v>
      </c>
      <c r="Q12" s="1">
        <v>7.1719999999999997</v>
      </c>
      <c r="R12" s="1">
        <v>285.13400000000001</v>
      </c>
      <c r="S12" s="1">
        <v>12.023</v>
      </c>
      <c r="T12" s="2">
        <v>310.91199999999998</v>
      </c>
      <c r="U12" s="2">
        <v>43.024000000000001</v>
      </c>
      <c r="V12" s="1">
        <v>5.835</v>
      </c>
      <c r="W12" s="1">
        <v>0.82099999999999995</v>
      </c>
      <c r="X12" s="1">
        <v>0.16800000000000001</v>
      </c>
      <c r="Y12" s="1">
        <v>0</v>
      </c>
      <c r="Z12" s="1">
        <v>6.1890000000000001</v>
      </c>
      <c r="AA12" s="2">
        <f t="shared" ref="AA12:AA66" si="4">SUM(V12:Z12)</f>
        <v>13.013</v>
      </c>
      <c r="AB12" s="1">
        <v>2.774</v>
      </c>
      <c r="AC12" s="1">
        <v>0</v>
      </c>
      <c r="AD12" s="1">
        <v>1.794</v>
      </c>
      <c r="AE12" s="1">
        <v>4.4969999999999999</v>
      </c>
      <c r="AF12" s="1">
        <v>2.5870000000000002</v>
      </c>
      <c r="AG12" s="1">
        <v>0.27100000000000002</v>
      </c>
      <c r="AH12" s="2">
        <f t="shared" si="2"/>
        <v>11.923</v>
      </c>
      <c r="AI12" s="2">
        <f>AA12-SUM(AB12:AG12)</f>
        <v>1.0899999999999999</v>
      </c>
      <c r="AJ12" s="3">
        <v>0.435</v>
      </c>
      <c r="AK12" s="4">
        <f t="shared" si="3"/>
        <v>0.6549999999999998</v>
      </c>
      <c r="AL12" s="8">
        <f>AK12/U12</f>
        <v>1.5224060989215317E-2</v>
      </c>
      <c r="AM12" s="8">
        <f>AK12/N12</f>
        <v>1.8506170607115403E-3</v>
      </c>
      <c r="AN12" s="8">
        <f>(V12-AB12)/N12</f>
        <v>8.6484562180733221E-3</v>
      </c>
      <c r="AO12" s="8">
        <f>N12/U12</f>
        <v>8.2264782447006333</v>
      </c>
      <c r="AP12" s="8">
        <f>AA12/N12</f>
        <v>3.6766534062655391E-2</v>
      </c>
      <c r="AQ12" s="8">
        <f>T12/N12</f>
        <v>0.87844130012205579</v>
      </c>
      <c r="AR12" s="8">
        <f>(AH12-AB12)/AA12</f>
        <v>0.70306616460462623</v>
      </c>
      <c r="AS12" s="8">
        <f>(P12+Q12)/N12</f>
        <v>2.9734189231951536E-2</v>
      </c>
      <c r="AT12" s="8">
        <f>U12/N12</f>
        <v>0.12155869987794403</v>
      </c>
    </row>
    <row r="13" spans="1:46" ht="18" customHeight="1">
      <c r="A13" s="1">
        <v>2005</v>
      </c>
      <c r="B13" s="1" t="s">
        <v>44</v>
      </c>
      <c r="C13" s="1">
        <v>1</v>
      </c>
      <c r="D13" s="1">
        <v>150</v>
      </c>
      <c r="E13" s="1" t="s">
        <v>30</v>
      </c>
      <c r="F13" s="1" t="s">
        <v>58</v>
      </c>
      <c r="G13" s="1">
        <v>0.85799999999999998</v>
      </c>
      <c r="H13" s="1">
        <v>26.39</v>
      </c>
      <c r="I13" s="1">
        <v>208.50899999999999</v>
      </c>
      <c r="J13" s="1">
        <v>3.3460000000000001</v>
      </c>
      <c r="K13" s="1">
        <v>31.300999999999998</v>
      </c>
      <c r="L13" s="1">
        <v>6.8949999999999996</v>
      </c>
      <c r="M13" s="1">
        <v>38.118000000000002</v>
      </c>
      <c r="N13" s="2">
        <f t="shared" si="0"/>
        <v>315.41699999999997</v>
      </c>
      <c r="O13" s="1">
        <v>1.5289999999999999</v>
      </c>
      <c r="P13" s="1">
        <v>51.067</v>
      </c>
      <c r="Q13" s="1">
        <v>39.412999999999997</v>
      </c>
      <c r="R13" s="1">
        <v>72.709999999999994</v>
      </c>
      <c r="S13" s="1">
        <v>15.471</v>
      </c>
      <c r="T13" s="2">
        <v>180.19</v>
      </c>
      <c r="U13" s="2">
        <v>135.27699999999999</v>
      </c>
      <c r="V13" s="1">
        <v>19.041</v>
      </c>
      <c r="W13" s="1">
        <v>0.223</v>
      </c>
      <c r="X13" s="1">
        <v>6.9000000000000006E-2</v>
      </c>
      <c r="Y13" s="1">
        <v>3.2669999999999999</v>
      </c>
      <c r="Z13" s="1">
        <v>0.76500000000000001</v>
      </c>
      <c r="AA13" s="2">
        <f t="shared" si="4"/>
        <v>23.364999999999998</v>
      </c>
      <c r="AB13" s="1">
        <v>9.7780000000000005</v>
      </c>
      <c r="AC13" s="1">
        <v>0.377</v>
      </c>
      <c r="AD13" s="1">
        <v>6.5359999999999996</v>
      </c>
      <c r="AE13" s="1">
        <v>4.2869999999999999</v>
      </c>
      <c r="AF13" s="1">
        <v>1.605</v>
      </c>
      <c r="AG13" s="1">
        <v>0.46500000000000002</v>
      </c>
      <c r="AH13" s="2">
        <f t="shared" si="2"/>
        <v>23.048000000000002</v>
      </c>
      <c r="AI13" s="2">
        <f>AA13-SUM(AB13:AG13)</f>
        <v>0.31699999999999662</v>
      </c>
      <c r="AJ13" s="3">
        <v>2.3E-2</v>
      </c>
      <c r="AK13" s="4">
        <f t="shared" si="3"/>
        <v>0.2939999999999966</v>
      </c>
      <c r="AL13" s="8">
        <f>AK13/U13</f>
        <v>2.1733184502908598E-3</v>
      </c>
      <c r="AM13" s="8">
        <f>AK13/N13</f>
        <v>9.3209941125556523E-4</v>
      </c>
      <c r="AN13" s="8">
        <f>(V13-AB13)/N13</f>
        <v>2.936747226687211E-2</v>
      </c>
      <c r="AO13" s="8">
        <f>N13/U13</f>
        <v>2.3316380463789113</v>
      </c>
      <c r="AP13" s="8">
        <f>AA13/N13</f>
        <v>7.4076539945532427E-2</v>
      </c>
      <c r="AQ13" s="8">
        <f>T13/N13</f>
        <v>0.57127548610252465</v>
      </c>
      <c r="AR13" s="8">
        <f>(AH13-AB13)/AA13</f>
        <v>0.56794350524288473</v>
      </c>
      <c r="AS13" s="8">
        <f>(P13+Q13)/N13</f>
        <v>0.28685834942314459</v>
      </c>
      <c r="AT13" s="8">
        <f>U13/N13</f>
        <v>0.42888303420551205</v>
      </c>
    </row>
    <row r="14" spans="1:46" ht="18" customHeight="1">
      <c r="A14" s="1">
        <v>2005</v>
      </c>
      <c r="B14" s="1" t="s">
        <v>39</v>
      </c>
      <c r="C14" s="1">
        <v>1</v>
      </c>
      <c r="D14" s="1">
        <v>112</v>
      </c>
      <c r="E14" s="1" t="s">
        <v>30</v>
      </c>
      <c r="F14" s="1" t="s">
        <v>58</v>
      </c>
      <c r="G14" s="1">
        <v>0.498</v>
      </c>
      <c r="H14" s="1">
        <v>6.976</v>
      </c>
      <c r="I14" s="1">
        <v>215.62100000000001</v>
      </c>
      <c r="J14" s="1">
        <v>0</v>
      </c>
      <c r="K14" s="1">
        <v>24.456</v>
      </c>
      <c r="L14" s="1">
        <v>5.5419999999999998</v>
      </c>
      <c r="M14" s="1">
        <v>12.84</v>
      </c>
      <c r="N14" s="2">
        <f t="shared" si="0"/>
        <v>265.93299999999999</v>
      </c>
      <c r="O14" s="1">
        <v>0</v>
      </c>
      <c r="P14" s="1">
        <v>19.34</v>
      </c>
      <c r="Q14" s="1">
        <v>7.13</v>
      </c>
      <c r="R14" s="1">
        <v>105.21899999999999</v>
      </c>
      <c r="S14" s="1">
        <v>4.1639999999999997</v>
      </c>
      <c r="T14" s="2">
        <v>135.85300000000001</v>
      </c>
      <c r="U14" s="2">
        <v>130.08000000000001</v>
      </c>
      <c r="V14" s="1">
        <v>17.215</v>
      </c>
      <c r="W14" s="1">
        <v>0.23599999999999999</v>
      </c>
      <c r="X14" s="1">
        <v>8.0000000000000002E-3</v>
      </c>
      <c r="Y14" s="1">
        <v>1.7310000000000001</v>
      </c>
      <c r="Z14" s="1">
        <v>3.5999999999999997E-2</v>
      </c>
      <c r="AA14" s="2">
        <f t="shared" si="4"/>
        <v>19.226000000000003</v>
      </c>
      <c r="AB14" s="1">
        <v>7.5019999999999998</v>
      </c>
      <c r="AC14" s="1">
        <v>0.01</v>
      </c>
      <c r="AD14" s="1">
        <v>1.8260000000000001</v>
      </c>
      <c r="AE14" s="1">
        <v>2.5739999999999998</v>
      </c>
      <c r="AF14" s="1">
        <v>1.181</v>
      </c>
      <c r="AG14" s="1">
        <v>0.30399999999999999</v>
      </c>
      <c r="AH14" s="2">
        <f t="shared" si="2"/>
        <v>13.397</v>
      </c>
      <c r="AI14" s="2">
        <f>AA14-SUM(AB14:AG14)</f>
        <v>5.8290000000000024</v>
      </c>
      <c r="AJ14" s="3">
        <v>0.37</v>
      </c>
      <c r="AK14" s="4">
        <f t="shared" si="3"/>
        <v>5.4590000000000023</v>
      </c>
      <c r="AL14" s="8">
        <f>AK14/U14</f>
        <v>4.1966482164821663E-2</v>
      </c>
      <c r="AM14" s="8">
        <f>AK14/N14</f>
        <v>2.0527726908657454E-2</v>
      </c>
      <c r="AN14" s="8">
        <f>(V14-AB14)/N14</f>
        <v>3.6524237307893344E-2</v>
      </c>
      <c r="AO14" s="8">
        <f>N14/U14</f>
        <v>2.0443803813038128</v>
      </c>
      <c r="AP14" s="8">
        <f>AA14/N14</f>
        <v>7.2296405485592241E-2</v>
      </c>
      <c r="AQ14" s="8">
        <f>T14/N14</f>
        <v>0.51085423772153138</v>
      </c>
      <c r="AR14" s="8">
        <f>(AH14-AB14)/AA14</f>
        <v>0.30661604077811294</v>
      </c>
      <c r="AS14" s="8">
        <f>(P14+Q14)/N14</f>
        <v>9.9536349381235123E-2</v>
      </c>
      <c r="AT14" s="8">
        <f>U14/N14</f>
        <v>0.48914576227846868</v>
      </c>
    </row>
    <row r="15" spans="1:46" ht="18" customHeight="1">
      <c r="A15" s="1">
        <v>2005</v>
      </c>
      <c r="B15" s="1" t="s">
        <v>45</v>
      </c>
      <c r="C15" s="1">
        <v>2</v>
      </c>
      <c r="D15" s="1">
        <v>130</v>
      </c>
      <c r="E15" s="1" t="s">
        <v>30</v>
      </c>
      <c r="F15" s="1" t="s">
        <v>58</v>
      </c>
      <c r="G15" s="1">
        <v>4.8250000000000002</v>
      </c>
      <c r="H15" s="1">
        <v>61.402999999999999</v>
      </c>
      <c r="I15" s="1">
        <v>121.64700000000001</v>
      </c>
      <c r="J15" s="1">
        <v>6.5170000000000003</v>
      </c>
      <c r="K15" s="1">
        <v>41.393999999999998</v>
      </c>
      <c r="L15" s="1">
        <v>2.9790000000000001</v>
      </c>
      <c r="M15" s="1">
        <v>4.7469999999999999</v>
      </c>
      <c r="N15" s="2">
        <f t="shared" si="0"/>
        <v>243.512</v>
      </c>
      <c r="O15" s="1">
        <v>0</v>
      </c>
      <c r="P15" s="1">
        <v>91.594999999999999</v>
      </c>
      <c r="Q15" s="1">
        <v>31.896000000000001</v>
      </c>
      <c r="R15" s="1">
        <v>40.313000000000002</v>
      </c>
      <c r="S15" s="1">
        <v>7.2190000000000003</v>
      </c>
      <c r="T15" s="2">
        <v>171.023</v>
      </c>
      <c r="U15" s="2">
        <v>72.489000000000004</v>
      </c>
      <c r="V15" s="1">
        <v>10.221</v>
      </c>
      <c r="W15" s="1">
        <v>3.3860000000000001</v>
      </c>
      <c r="X15" s="1">
        <v>0.60399999999999998</v>
      </c>
      <c r="Y15" s="1">
        <v>0.14499999999999999</v>
      </c>
      <c r="Z15" s="1">
        <v>0</v>
      </c>
      <c r="AA15" s="2">
        <f t="shared" si="4"/>
        <v>14.355999999999998</v>
      </c>
      <c r="AB15" s="1">
        <v>3.4870000000000001</v>
      </c>
      <c r="AC15" s="1">
        <v>0.82699999999999996</v>
      </c>
      <c r="AD15" s="1">
        <v>5.4359999999999999</v>
      </c>
      <c r="AE15" s="1">
        <v>3.2469999999999999</v>
      </c>
      <c r="AF15" s="1">
        <v>1.2689999999999999</v>
      </c>
      <c r="AG15" s="1">
        <v>0.29199999999999998</v>
      </c>
      <c r="AH15" s="2">
        <f t="shared" si="2"/>
        <v>14.558</v>
      </c>
      <c r="AI15" s="2">
        <f>AA15-SUM(AB15:AG15)</f>
        <v>-0.20200000000000173</v>
      </c>
      <c r="AJ15" s="3">
        <v>0</v>
      </c>
      <c r="AK15" s="4">
        <f t="shared" si="3"/>
        <v>-0.20200000000000173</v>
      </c>
      <c r="AL15" s="8">
        <f>AK15/U15</f>
        <v>-2.7866296955400367E-3</v>
      </c>
      <c r="AM15" s="8">
        <f>AK15/N15</f>
        <v>-8.2952790827557469E-4</v>
      </c>
      <c r="AN15" s="8">
        <f>(V15-AB15)/N15</f>
        <v>2.7653667991721146E-2</v>
      </c>
      <c r="AO15" s="8">
        <f>N15/U15</f>
        <v>3.3592958931699979</v>
      </c>
      <c r="AP15" s="8">
        <f>AA15/N15</f>
        <v>5.8953973520812109E-2</v>
      </c>
      <c r="AQ15" s="8">
        <f>T15/N15</f>
        <v>0.70231857156936828</v>
      </c>
      <c r="AR15" s="8">
        <f>(AH15-AB15)/AA15</f>
        <v>0.77117581499024801</v>
      </c>
      <c r="AS15" s="8">
        <f>(P15+Q15)/N15</f>
        <v>0.50712490554880252</v>
      </c>
      <c r="AT15" s="8">
        <f>U15/N15</f>
        <v>0.29768142843063178</v>
      </c>
    </row>
    <row r="16" spans="1:46" ht="18" customHeight="1">
      <c r="A16" s="1">
        <v>2005</v>
      </c>
      <c r="B16" s="1" t="s">
        <v>52</v>
      </c>
      <c r="C16" s="1">
        <v>2</v>
      </c>
      <c r="D16" s="1">
        <v>92</v>
      </c>
      <c r="E16" s="1" t="s">
        <v>59</v>
      </c>
      <c r="F16" s="1" t="s">
        <v>58</v>
      </c>
      <c r="G16" s="1">
        <v>0.83399999999999996</v>
      </c>
      <c r="H16" s="1">
        <v>106.101</v>
      </c>
      <c r="I16" s="1">
        <v>125.619</v>
      </c>
      <c r="J16" s="1">
        <v>0</v>
      </c>
      <c r="K16" s="1">
        <v>0.02</v>
      </c>
      <c r="L16" s="1">
        <v>4.7619999999999996</v>
      </c>
      <c r="M16" s="1">
        <v>3.5169999999999999</v>
      </c>
      <c r="N16" s="2">
        <f t="shared" si="0"/>
        <v>240.85300000000001</v>
      </c>
      <c r="O16" s="1">
        <v>2.3E-2</v>
      </c>
      <c r="P16" s="1">
        <v>124.291</v>
      </c>
      <c r="Q16" s="1">
        <v>51.292000000000002</v>
      </c>
      <c r="R16" s="1">
        <v>0</v>
      </c>
      <c r="S16" s="1">
        <v>1.444</v>
      </c>
      <c r="T16" s="2">
        <v>177.05</v>
      </c>
      <c r="U16" s="2">
        <v>63.802999999999997</v>
      </c>
      <c r="V16" s="1">
        <v>9.0489999999999995</v>
      </c>
      <c r="W16" s="1">
        <v>2.95</v>
      </c>
      <c r="X16" s="1">
        <v>3.6749999999999998</v>
      </c>
      <c r="Y16" s="1">
        <v>0</v>
      </c>
      <c r="Z16" s="1">
        <v>0</v>
      </c>
      <c r="AA16" s="2">
        <f t="shared" si="4"/>
        <v>15.673999999999999</v>
      </c>
      <c r="AB16" s="1">
        <v>2.2250000000000001</v>
      </c>
      <c r="AC16" s="1">
        <v>0.14000000000000001</v>
      </c>
      <c r="AD16" s="1">
        <v>10.535</v>
      </c>
      <c r="AE16" s="1">
        <v>2.9220000000000002</v>
      </c>
      <c r="AF16" s="1">
        <v>1.4259999999999999</v>
      </c>
      <c r="AG16" s="1">
        <v>0.38100000000000001</v>
      </c>
      <c r="AH16" s="2">
        <f t="shared" si="2"/>
        <v>17.629000000000001</v>
      </c>
      <c r="AI16" s="2">
        <f>AA16-SUM(AB16:AG16)</f>
        <v>-1.9550000000000018</v>
      </c>
      <c r="AJ16" s="3">
        <v>0</v>
      </c>
      <c r="AK16" s="4">
        <f t="shared" si="3"/>
        <v>-1.9550000000000018</v>
      </c>
      <c r="AL16" s="8">
        <f>AK16/U16</f>
        <v>-3.0641192420419131E-2</v>
      </c>
      <c r="AM16" s="8">
        <f>AK16/N16</f>
        <v>-8.1169842185897702E-3</v>
      </c>
      <c r="AN16" s="8">
        <f>(V16-AB16)/N16</f>
        <v>2.8332634428468815E-2</v>
      </c>
      <c r="AO16" s="8">
        <f>N16/U16</f>
        <v>3.7749478864630195</v>
      </c>
      <c r="AP16" s="8">
        <f>AA16/N16</f>
        <v>6.5077038691650088E-2</v>
      </c>
      <c r="AQ16" s="8">
        <f>T16/N16</f>
        <v>0.7350956807679373</v>
      </c>
      <c r="AR16" s="8">
        <f>(AH16-AB16)/AA16</f>
        <v>0.98277402067117536</v>
      </c>
      <c r="AS16" s="8">
        <f>(P16+Q16)/N16</f>
        <v>0.72900482867143024</v>
      </c>
      <c r="AT16" s="8">
        <f>U16/N16</f>
        <v>0.2649043192320627</v>
      </c>
    </row>
    <row r="17" spans="1:46" ht="18" customHeight="1">
      <c r="A17" s="1">
        <v>2005</v>
      </c>
      <c r="B17" s="1" t="s">
        <v>47</v>
      </c>
      <c r="C17" s="1">
        <v>1</v>
      </c>
      <c r="D17" s="1">
        <v>39</v>
      </c>
      <c r="E17" s="1" t="s">
        <v>30</v>
      </c>
      <c r="F17" s="1" t="s">
        <v>58</v>
      </c>
      <c r="G17" s="1">
        <v>2.4900000000000002</v>
      </c>
      <c r="H17" s="1">
        <v>90.888999999999996</v>
      </c>
      <c r="I17" s="1">
        <v>24.768999999999998</v>
      </c>
      <c r="J17" s="1">
        <v>101.036</v>
      </c>
      <c r="K17" s="1">
        <v>3.5000000000000003E-2</v>
      </c>
      <c r="L17" s="1">
        <v>0.161</v>
      </c>
      <c r="M17" s="1">
        <v>2.8090000000000002</v>
      </c>
      <c r="N17" s="2">
        <f t="shared" si="0"/>
        <v>222.18899999999999</v>
      </c>
      <c r="O17" s="1">
        <v>0.151</v>
      </c>
      <c r="P17" s="1">
        <v>53.94</v>
      </c>
      <c r="Q17" s="1">
        <v>141.06100000000001</v>
      </c>
      <c r="R17" s="1">
        <v>0</v>
      </c>
      <c r="S17" s="1">
        <v>4.6669999999999998</v>
      </c>
      <c r="T17" s="2">
        <v>199.81899999999999</v>
      </c>
      <c r="U17" s="2">
        <v>22.37</v>
      </c>
      <c r="V17" s="1">
        <v>6.1029999999999998</v>
      </c>
      <c r="W17" s="1">
        <v>0.82</v>
      </c>
      <c r="X17" s="1">
        <v>7.2910000000000004</v>
      </c>
      <c r="Y17" s="1">
        <v>0</v>
      </c>
      <c r="Z17" s="1">
        <v>0</v>
      </c>
      <c r="AA17" s="2">
        <f t="shared" si="4"/>
        <v>14.214</v>
      </c>
      <c r="AB17" s="1">
        <v>6.1950000000000003</v>
      </c>
      <c r="AC17" s="1">
        <v>0</v>
      </c>
      <c r="AD17" s="1">
        <v>0.625</v>
      </c>
      <c r="AE17" s="1">
        <v>2.5190000000000001</v>
      </c>
      <c r="AF17" s="1">
        <v>1.147</v>
      </c>
      <c r="AG17" s="1">
        <v>6.5000000000000002E-2</v>
      </c>
      <c r="AH17" s="2">
        <f t="shared" si="2"/>
        <v>10.551</v>
      </c>
      <c r="AI17" s="2">
        <f>AA17-SUM(AB17:AG17)</f>
        <v>3.6630000000000003</v>
      </c>
      <c r="AJ17" s="3">
        <v>1.548</v>
      </c>
      <c r="AK17" s="4">
        <f t="shared" si="3"/>
        <v>2.1150000000000002</v>
      </c>
      <c r="AL17" s="8">
        <f>AK17/U17</f>
        <v>9.4546267322306671E-2</v>
      </c>
      <c r="AM17" s="8">
        <f>AK17/N17</f>
        <v>9.5189230790003118E-3</v>
      </c>
      <c r="AN17" s="8">
        <f>(V17-AB17)/N17</f>
        <v>-4.1406190225438938E-4</v>
      </c>
      <c r="AO17" s="8">
        <f>N17/U17</f>
        <v>9.9324541797049619</v>
      </c>
      <c r="AP17" s="8">
        <f>AA17/N17</f>
        <v>6.3972563898302803E-2</v>
      </c>
      <c r="AQ17" s="8">
        <f>T17/N17</f>
        <v>0.89931994833227569</v>
      </c>
      <c r="AR17" s="8">
        <f>(AH17-AB17)/AA17</f>
        <v>0.3064584212747995</v>
      </c>
      <c r="AS17" s="8">
        <f>(P17+Q17)/N17</f>
        <v>0.8776357065381275</v>
      </c>
      <c r="AT17" s="8">
        <f>U17/N17</f>
        <v>0.10068005166772433</v>
      </c>
    </row>
    <row r="18" spans="1:46" ht="18" customHeight="1">
      <c r="A18" s="1">
        <v>2005</v>
      </c>
      <c r="B18" s="1" t="s">
        <v>41</v>
      </c>
      <c r="C18" s="1">
        <v>7</v>
      </c>
      <c r="D18" s="1">
        <v>219</v>
      </c>
      <c r="E18" s="1" t="s">
        <v>59</v>
      </c>
      <c r="F18" s="1" t="s">
        <v>58</v>
      </c>
      <c r="G18" s="1">
        <v>7.8419999999999996</v>
      </c>
      <c r="H18" s="1">
        <v>1.1339999999999999</v>
      </c>
      <c r="I18" s="1">
        <v>173.68199999999999</v>
      </c>
      <c r="J18" s="1">
        <v>1.2E-2</v>
      </c>
      <c r="K18" s="1">
        <v>0.68500000000000005</v>
      </c>
      <c r="L18" s="1">
        <v>3.0920000000000001</v>
      </c>
      <c r="M18" s="1">
        <v>10.356999999999999</v>
      </c>
      <c r="N18" s="2">
        <f t="shared" si="0"/>
        <v>196.804</v>
      </c>
      <c r="O18" s="1">
        <v>1.7999999999999999E-2</v>
      </c>
      <c r="P18" s="1">
        <v>7.9189999999999996</v>
      </c>
      <c r="Q18" s="1">
        <v>175.76499999999999</v>
      </c>
      <c r="R18" s="1">
        <v>2.2290000000000001</v>
      </c>
      <c r="S18" s="1">
        <v>4.4509999999999996</v>
      </c>
      <c r="T18" s="2">
        <v>190.38200000000001</v>
      </c>
      <c r="U18" s="2">
        <v>6.4219999999999997</v>
      </c>
      <c r="V18" s="1">
        <v>10.063000000000001</v>
      </c>
      <c r="W18" s="1">
        <v>2.964</v>
      </c>
      <c r="X18" s="1">
        <v>0.84699999999999998</v>
      </c>
      <c r="Y18" s="1">
        <v>0</v>
      </c>
      <c r="Z18" s="1">
        <v>1.0999999999999999E-2</v>
      </c>
      <c r="AA18" s="2">
        <f t="shared" si="4"/>
        <v>13.885</v>
      </c>
      <c r="AB18" s="1">
        <v>5.21</v>
      </c>
      <c r="AC18" s="1">
        <v>1E-3</v>
      </c>
      <c r="AD18" s="1">
        <v>1.8360000000000001</v>
      </c>
      <c r="AE18" s="1">
        <v>4.569</v>
      </c>
      <c r="AF18" s="1">
        <v>0.96699999999999997</v>
      </c>
      <c r="AG18" s="1">
        <v>0.48699999999999999</v>
      </c>
      <c r="AH18" s="2">
        <f t="shared" si="2"/>
        <v>13.07</v>
      </c>
      <c r="AI18" s="2">
        <f>AA18-SUM(AB18:AG18)</f>
        <v>0.8149999999999995</v>
      </c>
      <c r="AJ18" s="3">
        <v>1.4E-2</v>
      </c>
      <c r="AK18" s="4">
        <f t="shared" si="3"/>
        <v>0.80099999999999949</v>
      </c>
      <c r="AL18" s="8">
        <f>AK18/U18</f>
        <v>0.12472749922142627</v>
      </c>
      <c r="AM18" s="8">
        <f>AK18/N18</f>
        <v>4.0700392268449804E-3</v>
      </c>
      <c r="AN18" s="8">
        <f>(V18-AB18)/N18</f>
        <v>2.4659051645291766E-2</v>
      </c>
      <c r="AO18" s="8">
        <f>N18/U18</f>
        <v>30.645281843662413</v>
      </c>
      <c r="AP18" s="8">
        <f>AA18/N18</f>
        <v>7.0552427796183009E-2</v>
      </c>
      <c r="AQ18" s="8">
        <f>T18/N18</f>
        <v>0.96736854941972727</v>
      </c>
      <c r="AR18" s="8">
        <f>(AH18-AB18)/AA18</f>
        <v>0.56607850198055454</v>
      </c>
      <c r="AS18" s="8">
        <f>(P18+Q18)/N18</f>
        <v>0.93333468831934308</v>
      </c>
      <c r="AT18" s="8">
        <f>U18/N18</f>
        <v>3.263145058027276E-2</v>
      </c>
    </row>
    <row r="19" spans="1:46" ht="18" customHeight="1">
      <c r="A19" s="1">
        <v>2005</v>
      </c>
      <c r="B19" s="1" t="s">
        <v>46</v>
      </c>
      <c r="C19" s="1">
        <v>1</v>
      </c>
      <c r="D19" s="1">
        <v>106</v>
      </c>
      <c r="E19" s="1" t="s">
        <v>30</v>
      </c>
      <c r="F19" s="1" t="s">
        <v>58</v>
      </c>
      <c r="G19" s="1">
        <v>7.3999999999999996E-2</v>
      </c>
      <c r="H19" s="1">
        <v>18.015999999999998</v>
      </c>
      <c r="I19" s="1">
        <v>98.463999999999999</v>
      </c>
      <c r="J19" s="1">
        <v>9.2739999999999991</v>
      </c>
      <c r="K19" s="1">
        <v>44.363999999999997</v>
      </c>
      <c r="L19" s="1">
        <v>3.5609999999999999</v>
      </c>
      <c r="M19" s="1">
        <v>6.6589999999999998</v>
      </c>
      <c r="N19" s="2">
        <f t="shared" si="0"/>
        <v>180.41200000000001</v>
      </c>
      <c r="O19" s="1">
        <v>0</v>
      </c>
      <c r="P19" s="1">
        <v>0.46200000000000002</v>
      </c>
      <c r="Q19" s="1">
        <v>17.053999999999998</v>
      </c>
      <c r="R19" s="1">
        <v>5.8419999999999996</v>
      </c>
      <c r="S19" s="1">
        <v>13.039</v>
      </c>
      <c r="T19" s="2">
        <v>36.396999999999998</v>
      </c>
      <c r="U19" s="2">
        <v>144.01499999999999</v>
      </c>
      <c r="V19" s="1">
        <v>8.7620000000000005</v>
      </c>
      <c r="W19" s="1">
        <v>0.438</v>
      </c>
      <c r="X19" s="1">
        <v>0.505</v>
      </c>
      <c r="Y19" s="1">
        <v>3.1760000000000002</v>
      </c>
      <c r="Z19" s="1">
        <v>0.13700000000000001</v>
      </c>
      <c r="AA19" s="2">
        <f t="shared" si="4"/>
        <v>13.018000000000002</v>
      </c>
      <c r="AB19" s="1">
        <v>0.27700000000000002</v>
      </c>
      <c r="AC19" s="1">
        <v>0</v>
      </c>
      <c r="AD19" s="1">
        <v>5.109</v>
      </c>
      <c r="AE19" s="1">
        <v>3.008</v>
      </c>
      <c r="AF19" s="1">
        <v>1.099</v>
      </c>
      <c r="AG19" s="1">
        <v>0.27600000000000002</v>
      </c>
      <c r="AH19" s="2">
        <f t="shared" si="2"/>
        <v>9.7690000000000001</v>
      </c>
      <c r="AI19" s="2">
        <f>AA19-SUM(AB19:AG19)</f>
        <v>3.2490000000000023</v>
      </c>
      <c r="AJ19" s="3">
        <v>1.9E-2</v>
      </c>
      <c r="AK19" s="4">
        <f t="shared" si="3"/>
        <v>3.2300000000000022</v>
      </c>
      <c r="AL19" s="8">
        <f>AK19/U19</f>
        <v>2.2428219282713623E-2</v>
      </c>
      <c r="AM19" s="8">
        <f>AK19/N19</f>
        <v>1.7903465401414551E-2</v>
      </c>
      <c r="AN19" s="8">
        <f>(V19-AB19)/N19</f>
        <v>4.7031239607121481E-2</v>
      </c>
      <c r="AO19" s="8">
        <f>N19/U19</f>
        <v>1.2527306183383677</v>
      </c>
      <c r="AP19" s="8">
        <f>AA19/N19</f>
        <v>7.2157062723100476E-2</v>
      </c>
      <c r="AQ19" s="8">
        <f>T19/N19</f>
        <v>0.20174378644436067</v>
      </c>
      <c r="AR19" s="8">
        <f>(AH19-AB19)/AA19</f>
        <v>0.72914426179136571</v>
      </c>
      <c r="AS19" s="8">
        <f>(P19+Q19)/N19</f>
        <v>9.7088885439992889E-2</v>
      </c>
      <c r="AT19" s="8">
        <f>U19/N19</f>
        <v>0.79825621355563925</v>
      </c>
    </row>
    <row r="20" spans="1:46" ht="18" customHeight="1">
      <c r="A20" s="1">
        <v>2005</v>
      </c>
      <c r="B20" s="1" t="s">
        <v>35</v>
      </c>
      <c r="C20" s="1">
        <v>3</v>
      </c>
      <c r="D20" s="1">
        <v>108</v>
      </c>
      <c r="E20" s="1" t="s">
        <v>30</v>
      </c>
      <c r="F20" s="1" t="s">
        <v>58</v>
      </c>
      <c r="G20" s="1">
        <v>3.77</v>
      </c>
      <c r="H20" s="1">
        <v>67.826999999999998</v>
      </c>
      <c r="I20" s="1">
        <v>83.88</v>
      </c>
      <c r="J20" s="1">
        <v>0</v>
      </c>
      <c r="K20" s="1">
        <v>0.02</v>
      </c>
      <c r="L20" s="1">
        <v>0.82299999999999995</v>
      </c>
      <c r="M20" s="1">
        <v>4.6849999999999996</v>
      </c>
      <c r="N20" s="2">
        <f t="shared" si="0"/>
        <v>161.005</v>
      </c>
      <c r="O20" s="1">
        <v>0</v>
      </c>
      <c r="P20" s="1">
        <v>31.75</v>
      </c>
      <c r="Q20" s="1">
        <v>103.215</v>
      </c>
      <c r="R20" s="1">
        <v>2.5950000000000002</v>
      </c>
      <c r="S20" s="1">
        <v>8.61</v>
      </c>
      <c r="T20" s="2">
        <v>146.16999999999999</v>
      </c>
      <c r="U20" s="2">
        <v>14.835000000000001</v>
      </c>
      <c r="V20" s="1">
        <v>7.6639999999999997</v>
      </c>
      <c r="W20" s="1">
        <v>0.63300000000000001</v>
      </c>
      <c r="X20" s="1">
        <v>7.8E-2</v>
      </c>
      <c r="Y20" s="1">
        <v>0</v>
      </c>
      <c r="Z20" s="1">
        <v>1.2E-2</v>
      </c>
      <c r="AA20" s="2">
        <f t="shared" si="4"/>
        <v>8.3870000000000005</v>
      </c>
      <c r="AB20" s="1">
        <v>4.1559999999999997</v>
      </c>
      <c r="AC20" s="1">
        <v>0.16</v>
      </c>
      <c r="AD20" s="1">
        <v>17.335999999999999</v>
      </c>
      <c r="AE20" s="1">
        <v>3.0310000000000001</v>
      </c>
      <c r="AF20" s="1">
        <v>2.8109999999999999</v>
      </c>
      <c r="AG20" s="1">
        <v>0.55600000000000005</v>
      </c>
      <c r="AH20" s="2">
        <f t="shared" si="2"/>
        <v>28.049999999999997</v>
      </c>
      <c r="AI20" s="2">
        <f>AA20-SUM(AB20:AG20)</f>
        <v>-19.662999999999997</v>
      </c>
      <c r="AJ20" s="3">
        <v>0</v>
      </c>
      <c r="AK20" s="4">
        <f t="shared" si="3"/>
        <v>-19.662999999999997</v>
      </c>
      <c r="AL20" s="8">
        <f>AK20/U20</f>
        <v>-1.325446579036063</v>
      </c>
      <c r="AM20" s="8">
        <f>AK20/N20</f>
        <v>-0.12212664202975061</v>
      </c>
      <c r="AN20" s="8">
        <f>(V20-AB20)/N20</f>
        <v>2.1788143225365673E-2</v>
      </c>
      <c r="AO20" s="8">
        <f>N20/U20</f>
        <v>10.853050219076508</v>
      </c>
      <c r="AP20" s="8">
        <f>AA20/N20</f>
        <v>5.2091549951864852E-2</v>
      </c>
      <c r="AQ20" s="8">
        <f>T20/N20</f>
        <v>0.90786000434769099</v>
      </c>
      <c r="AR20" s="8">
        <f>(AH20-AB20)/AA20</f>
        <v>2.8489328723023726</v>
      </c>
      <c r="AS20" s="8">
        <f>(P20+Q20)/N20</f>
        <v>0.83826589236359128</v>
      </c>
      <c r="AT20" s="8">
        <f>U20/N20</f>
        <v>9.2139995652308945E-2</v>
      </c>
    </row>
    <row r="21" spans="1:46" ht="18" customHeight="1">
      <c r="A21" s="1">
        <v>2005</v>
      </c>
      <c r="B21" s="1" t="s">
        <v>36</v>
      </c>
      <c r="C21" s="1">
        <v>1</v>
      </c>
      <c r="D21" s="1">
        <v>70</v>
      </c>
      <c r="E21" s="1" t="s">
        <v>30</v>
      </c>
      <c r="F21" s="1" t="s">
        <v>58</v>
      </c>
      <c r="G21" s="1">
        <v>1.9379999999999999</v>
      </c>
      <c r="H21" s="1">
        <v>9.9</v>
      </c>
      <c r="I21" s="1">
        <v>49.738</v>
      </c>
      <c r="J21" s="1">
        <v>0.26300000000000001</v>
      </c>
      <c r="K21" s="1">
        <v>3.8109999999999999</v>
      </c>
      <c r="L21" s="1">
        <v>3.3159999999999998</v>
      </c>
      <c r="M21" s="1">
        <v>13.507</v>
      </c>
      <c r="N21" s="2">
        <f t="shared" si="0"/>
        <v>82.473000000000013</v>
      </c>
      <c r="O21" s="1">
        <v>0</v>
      </c>
      <c r="P21" s="1">
        <v>1.044</v>
      </c>
      <c r="Q21" s="1">
        <v>27.323</v>
      </c>
      <c r="R21" s="1">
        <v>19.533000000000001</v>
      </c>
      <c r="S21" s="1">
        <v>3.04</v>
      </c>
      <c r="T21" s="2">
        <v>50.94</v>
      </c>
      <c r="U21" s="2">
        <v>31.533000000000001</v>
      </c>
      <c r="V21" s="1">
        <v>4.5970000000000004</v>
      </c>
      <c r="W21" s="1">
        <v>0.28999999999999998</v>
      </c>
      <c r="X21" s="1">
        <v>8.3000000000000004E-2</v>
      </c>
      <c r="Y21" s="1">
        <v>2.0019999999999998</v>
      </c>
      <c r="Z21" s="1">
        <v>5.8999999999999997E-2</v>
      </c>
      <c r="AA21" s="2">
        <f t="shared" si="4"/>
        <v>7.0310000000000006</v>
      </c>
      <c r="AB21" s="1">
        <v>1.6060000000000001</v>
      </c>
      <c r="AC21" s="1">
        <v>1.7000000000000001E-2</v>
      </c>
      <c r="AD21" s="1">
        <v>1.8220000000000001</v>
      </c>
      <c r="AE21" s="1">
        <v>1.823</v>
      </c>
      <c r="AF21" s="1">
        <v>0.9</v>
      </c>
      <c r="AG21" s="1">
        <v>0.186</v>
      </c>
      <c r="AH21" s="2">
        <f t="shared" si="2"/>
        <v>6.354000000000001</v>
      </c>
      <c r="AI21" s="2">
        <f>AA21-SUM(AB21:AG21)</f>
        <v>0.6769999999999996</v>
      </c>
      <c r="AJ21" s="3">
        <v>7.0000000000000001E-3</v>
      </c>
      <c r="AK21" s="4">
        <f t="shared" si="3"/>
        <v>0.6699999999999996</v>
      </c>
      <c r="AL21" s="8">
        <f>AK21/U21</f>
        <v>2.1247581898328722E-2</v>
      </c>
      <c r="AM21" s="8">
        <f>AK21/N21</f>
        <v>8.1238708425787776E-3</v>
      </c>
      <c r="AN21" s="8">
        <f>(V21-AB21)/N21</f>
        <v>3.6266414462915134E-2</v>
      </c>
      <c r="AO21" s="8">
        <f>N21/U21</f>
        <v>2.6154504804490535</v>
      </c>
      <c r="AP21" s="8">
        <f>AA21/N21</f>
        <v>8.5252143125628982E-2</v>
      </c>
      <c r="AQ21" s="8">
        <f>T21/N21</f>
        <v>0.61765668764322856</v>
      </c>
      <c r="AR21" s="8">
        <f>(AH21-AB21)/AA21</f>
        <v>0.67529512160432381</v>
      </c>
      <c r="AS21" s="8">
        <f>(P21+Q21)/N21</f>
        <v>0.34395499133049601</v>
      </c>
      <c r="AT21" s="8">
        <f>U21/N21</f>
        <v>0.38234331235677127</v>
      </c>
    </row>
    <row r="22" spans="1:46" ht="18" customHeight="1">
      <c r="A22" s="1">
        <v>2006</v>
      </c>
      <c r="B22" s="1" t="s">
        <v>51</v>
      </c>
      <c r="C22" s="1">
        <v>132</v>
      </c>
      <c r="D22" s="1">
        <v>2513</v>
      </c>
      <c r="E22" s="1" t="s">
        <v>59</v>
      </c>
      <c r="F22" s="1" t="s">
        <v>56</v>
      </c>
      <c r="G22" s="1">
        <v>119.035</v>
      </c>
      <c r="H22" s="1">
        <v>221.626</v>
      </c>
      <c r="I22" s="1">
        <v>3672.6219999999998</v>
      </c>
      <c r="J22" s="1">
        <v>61.963000000000001</v>
      </c>
      <c r="K22" s="1">
        <v>232.971</v>
      </c>
      <c r="L22" s="1">
        <v>75.972999999999999</v>
      </c>
      <c r="M22" s="1">
        <v>322.79199999999997</v>
      </c>
      <c r="N22" s="2">
        <f t="shared" si="0"/>
        <v>4706.9820000000009</v>
      </c>
      <c r="O22" s="1">
        <v>42.063000000000002</v>
      </c>
      <c r="P22" s="1">
        <v>144.20599999999999</v>
      </c>
      <c r="Q22" s="1">
        <v>3057.2829999999999</v>
      </c>
      <c r="R22" s="1">
        <v>622.06700000000001</v>
      </c>
      <c r="S22" s="1">
        <v>401.43400000000003</v>
      </c>
      <c r="T22" s="2">
        <v>4267.0529999999999</v>
      </c>
      <c r="U22" s="2">
        <v>439.92899999999997</v>
      </c>
      <c r="V22" s="1">
        <v>259.61500000000001</v>
      </c>
      <c r="W22" s="1">
        <v>45.182000000000002</v>
      </c>
      <c r="X22" s="1">
        <v>14.032</v>
      </c>
      <c r="Y22" s="1">
        <v>5.4390000000000001</v>
      </c>
      <c r="Z22" s="1">
        <v>3.899</v>
      </c>
      <c r="AA22" s="2">
        <f t="shared" si="4"/>
        <v>328.16700000000003</v>
      </c>
      <c r="AB22" s="1">
        <v>139.292</v>
      </c>
      <c r="AC22" s="1">
        <v>2.2490000000000001</v>
      </c>
      <c r="AD22" s="1">
        <v>59.454999999999998</v>
      </c>
      <c r="AE22" s="1">
        <v>81.31</v>
      </c>
      <c r="AF22" s="1">
        <v>20.545999999999999</v>
      </c>
      <c r="AG22" s="1">
        <v>5.0199999999999996</v>
      </c>
      <c r="AH22" s="2">
        <f t="shared" si="2"/>
        <v>307.87199999999996</v>
      </c>
      <c r="AI22" s="2">
        <f>AA22-SUM(AB22:AG22)</f>
        <v>20.295000000000073</v>
      </c>
      <c r="AJ22" s="3">
        <v>4.4420000000000002</v>
      </c>
      <c r="AK22" s="4">
        <f t="shared" si="3"/>
        <v>15.853000000000073</v>
      </c>
      <c r="AL22" s="8">
        <f>AK22/U22</f>
        <v>3.6035360251313445E-2</v>
      </c>
      <c r="AM22" s="8">
        <f>AK22/N22</f>
        <v>3.3679754883277797E-3</v>
      </c>
      <c r="AN22" s="8">
        <f>(V22-AB22)/N22</f>
        <v>2.556266414445604E-2</v>
      </c>
      <c r="AO22" s="8">
        <f>N22/U22</f>
        <v>10.699412859802379</v>
      </c>
      <c r="AP22" s="8">
        <f>AA22/N22</f>
        <v>6.9719195866905795E-2</v>
      </c>
      <c r="AQ22" s="8">
        <f>T22/N22</f>
        <v>0.90653692748347015</v>
      </c>
      <c r="AR22" s="8">
        <f>(AH22-AB22)/AA22</f>
        <v>0.51370186520887218</v>
      </c>
      <c r="AS22" s="8">
        <f>(P22+Q22)/N22</f>
        <v>0.68015747670163162</v>
      </c>
      <c r="AT22" s="8">
        <f>U22/N22</f>
        <v>9.3463072516529674E-2</v>
      </c>
    </row>
    <row r="23" spans="1:46" ht="18" customHeight="1">
      <c r="A23" s="1">
        <v>2006</v>
      </c>
      <c r="B23" s="1" t="s">
        <v>42</v>
      </c>
      <c r="C23" s="1">
        <v>146</v>
      </c>
      <c r="D23" s="1">
        <v>2687</v>
      </c>
      <c r="E23" s="1" t="s">
        <v>59</v>
      </c>
      <c r="F23" s="1" t="s">
        <v>56</v>
      </c>
      <c r="G23" s="1">
        <v>128.441</v>
      </c>
      <c r="H23" s="1">
        <v>185.75</v>
      </c>
      <c r="I23" s="1">
        <v>3346.3330000000001</v>
      </c>
      <c r="J23" s="1">
        <v>341.74799999999999</v>
      </c>
      <c r="K23" s="1">
        <v>313.21199999999999</v>
      </c>
      <c r="L23" s="1">
        <v>54.03</v>
      </c>
      <c r="M23" s="1">
        <v>122.251</v>
      </c>
      <c r="N23" s="2">
        <f t="shared" si="0"/>
        <v>4491.7650000000003</v>
      </c>
      <c r="O23" s="1">
        <v>3.0000000000000001E-3</v>
      </c>
      <c r="P23" s="1">
        <v>37.067</v>
      </c>
      <c r="Q23" s="1">
        <v>3301.4369999999999</v>
      </c>
      <c r="R23" s="1">
        <v>626.51400000000001</v>
      </c>
      <c r="S23" s="1">
        <v>160.893</v>
      </c>
      <c r="T23" s="2">
        <v>4125.9139999999998</v>
      </c>
      <c r="U23" s="2">
        <v>365.851</v>
      </c>
      <c r="V23" s="1">
        <v>229.26</v>
      </c>
      <c r="W23" s="1">
        <v>47.23</v>
      </c>
      <c r="X23" s="1">
        <v>21.408000000000001</v>
      </c>
      <c r="Y23" s="1">
        <v>8.5370000000000008</v>
      </c>
      <c r="Z23" s="1">
        <v>1.29</v>
      </c>
      <c r="AA23" s="2">
        <f t="shared" si="4"/>
        <v>307.72500000000002</v>
      </c>
      <c r="AB23" s="1">
        <v>124.77500000000001</v>
      </c>
      <c r="AC23" s="1">
        <v>5.7119999999999997</v>
      </c>
      <c r="AD23" s="1">
        <v>60.5</v>
      </c>
      <c r="AE23" s="1">
        <v>75.864999999999995</v>
      </c>
      <c r="AF23" s="1">
        <v>19.649000000000001</v>
      </c>
      <c r="AG23" s="1">
        <v>4.782</v>
      </c>
      <c r="AH23" s="2">
        <f t="shared" si="2"/>
        <v>291.28299999999996</v>
      </c>
      <c r="AI23" s="2">
        <f>AA23-SUM(AB23:AG23)</f>
        <v>16.442000000000064</v>
      </c>
      <c r="AJ23" s="3">
        <v>2.6760000000000002</v>
      </c>
      <c r="AK23" s="4">
        <f t="shared" si="3"/>
        <v>13.766000000000064</v>
      </c>
      <c r="AL23" s="8">
        <f>AK23/U23</f>
        <v>3.7627340092004843E-2</v>
      </c>
      <c r="AM23" s="8">
        <f>AK23/N23</f>
        <v>3.0647195478837523E-3</v>
      </c>
      <c r="AN23" s="8">
        <f>(V23-AB23)/N23</f>
        <v>2.3261457355850088E-2</v>
      </c>
      <c r="AO23" s="8">
        <f>N23/U23</f>
        <v>12.277580217082912</v>
      </c>
      <c r="AP23" s="8">
        <f>AA23/N23</f>
        <v>6.8508704262133041E-2</v>
      </c>
      <c r="AQ23" s="8">
        <f>T23/N23</f>
        <v>0.918550725605636</v>
      </c>
      <c r="AR23" s="8">
        <f>(AH23-AB23)/AA23</f>
        <v>0.54109350881468821</v>
      </c>
      <c r="AS23" s="8">
        <f>(P23+Q23)/N23</f>
        <v>0.74324992514078536</v>
      </c>
      <c r="AT23" s="8">
        <f>U23/N23</f>
        <v>8.1449274394363905E-2</v>
      </c>
    </row>
    <row r="24" spans="1:46" ht="18" customHeight="1">
      <c r="A24" s="1">
        <v>2006</v>
      </c>
      <c r="B24" s="1" t="s">
        <v>54</v>
      </c>
      <c r="C24" s="1">
        <v>108</v>
      </c>
      <c r="D24" s="1">
        <v>2271</v>
      </c>
      <c r="E24" s="1" t="s">
        <v>29</v>
      </c>
      <c r="F24" s="1" t="s">
        <v>56</v>
      </c>
      <c r="G24" s="1">
        <v>120.113</v>
      </c>
      <c r="H24" s="1">
        <v>732.98500000000001</v>
      </c>
      <c r="I24" s="1">
        <v>2566.6799999999998</v>
      </c>
      <c r="J24" s="1">
        <v>369.346</v>
      </c>
      <c r="K24" s="1">
        <v>118.003</v>
      </c>
      <c r="L24" s="1">
        <v>101.34699999999999</v>
      </c>
      <c r="M24" s="1">
        <v>124.54600000000001</v>
      </c>
      <c r="N24" s="2">
        <f t="shared" si="0"/>
        <v>4133.0200000000004</v>
      </c>
      <c r="O24" s="1">
        <v>12.763999999999999</v>
      </c>
      <c r="P24" s="1">
        <v>21.655999999999999</v>
      </c>
      <c r="Q24" s="1">
        <v>3464.2730000000001</v>
      </c>
      <c r="R24" s="1">
        <v>179.19200000000001</v>
      </c>
      <c r="S24" s="1">
        <v>75.156000000000006</v>
      </c>
      <c r="T24" s="2">
        <v>3753.0410000000002</v>
      </c>
      <c r="U24" s="2">
        <v>379.97899999999998</v>
      </c>
      <c r="V24" s="1">
        <v>220.45500000000001</v>
      </c>
      <c r="W24" s="1">
        <v>46.75</v>
      </c>
      <c r="X24" s="1">
        <v>46.948999999999998</v>
      </c>
      <c r="Y24" s="1">
        <v>2.7</v>
      </c>
      <c r="Z24" s="1">
        <v>2.3380000000000001</v>
      </c>
      <c r="AA24" s="2">
        <f t="shared" si="4"/>
        <v>319.19200000000006</v>
      </c>
      <c r="AB24" s="1">
        <v>101.753</v>
      </c>
      <c r="AC24" s="1">
        <v>3.0339999999999998</v>
      </c>
      <c r="AD24" s="1">
        <v>59.075000000000003</v>
      </c>
      <c r="AE24" s="1">
        <v>78.132999999999996</v>
      </c>
      <c r="AF24" s="1">
        <v>32.557000000000002</v>
      </c>
      <c r="AG24" s="1">
        <v>15.691000000000001</v>
      </c>
      <c r="AH24" s="2">
        <f t="shared" si="2"/>
        <v>290.24299999999999</v>
      </c>
      <c r="AI24" s="2">
        <f>AA24-SUM(AB24:AG24)</f>
        <v>28.949000000000069</v>
      </c>
      <c r="AJ24" s="3">
        <v>5.1769999999999996</v>
      </c>
      <c r="AK24" s="4">
        <f t="shared" si="3"/>
        <v>23.77200000000007</v>
      </c>
      <c r="AL24" s="8">
        <f>AK24/U24</f>
        <v>6.2561352074720106E-2</v>
      </c>
      <c r="AM24" s="8">
        <f>AK24/N24</f>
        <v>5.7517263405451862E-3</v>
      </c>
      <c r="AN24" s="8">
        <f>(V24-AB24)/N24</f>
        <v>2.8720402998291806E-2</v>
      </c>
      <c r="AO24" s="8">
        <f>N24/U24</f>
        <v>10.876969516736454</v>
      </c>
      <c r="AP24" s="8">
        <f>AA24/N24</f>
        <v>7.7229725479189562E-2</v>
      </c>
      <c r="AQ24" s="8">
        <f>T24/N24</f>
        <v>0.90806262732820064</v>
      </c>
      <c r="AR24" s="8">
        <f>(AH24-AB24)/AA24</f>
        <v>0.59052231885510909</v>
      </c>
      <c r="AS24" s="8">
        <f>(P24+Q24)/N24</f>
        <v>0.84343385708271423</v>
      </c>
      <c r="AT24" s="8">
        <f>U24/N24</f>
        <v>9.19373726717993E-2</v>
      </c>
    </row>
    <row r="25" spans="1:46" ht="18" customHeight="1">
      <c r="A25" s="1">
        <v>2006</v>
      </c>
      <c r="B25" s="1" t="s">
        <v>37</v>
      </c>
      <c r="C25" s="1">
        <v>80</v>
      </c>
      <c r="D25" s="1">
        <v>1901</v>
      </c>
      <c r="E25" s="1" t="s">
        <v>59</v>
      </c>
      <c r="F25" s="1" t="s">
        <v>56</v>
      </c>
      <c r="G25" s="1">
        <v>51.536000000000001</v>
      </c>
      <c r="H25" s="1">
        <v>292.38600000000002</v>
      </c>
      <c r="I25" s="1">
        <v>2857.306</v>
      </c>
      <c r="J25" s="1">
        <v>167.33500000000001</v>
      </c>
      <c r="K25" s="1">
        <v>99.031000000000006</v>
      </c>
      <c r="L25" s="1">
        <v>43.44</v>
      </c>
      <c r="M25" s="1">
        <v>214.392</v>
      </c>
      <c r="N25" s="2">
        <f t="shared" si="0"/>
        <v>3725.4259999999999</v>
      </c>
      <c r="O25" s="1">
        <v>0</v>
      </c>
      <c r="P25" s="1">
        <v>60.014000000000003</v>
      </c>
      <c r="Q25" s="1">
        <v>2329.105</v>
      </c>
      <c r="R25" s="1">
        <v>598.61300000000006</v>
      </c>
      <c r="S25" s="1">
        <v>489.28</v>
      </c>
      <c r="T25" s="2">
        <v>3477.0120000000002</v>
      </c>
      <c r="U25" s="2">
        <v>248.41399999999999</v>
      </c>
      <c r="V25" s="1">
        <v>195.68600000000001</v>
      </c>
      <c r="W25" s="1">
        <v>28.969000000000001</v>
      </c>
      <c r="X25" s="1">
        <v>22.864999999999998</v>
      </c>
      <c r="Y25" s="1">
        <v>0.54400000000000004</v>
      </c>
      <c r="Z25" s="1">
        <v>10.696999999999999</v>
      </c>
      <c r="AA25" s="2">
        <f t="shared" si="4"/>
        <v>258.76100000000002</v>
      </c>
      <c r="AB25" s="1">
        <v>100.554</v>
      </c>
      <c r="AC25" s="1">
        <v>2.2490000000000001</v>
      </c>
      <c r="AD25" s="1">
        <v>38.750999999999998</v>
      </c>
      <c r="AE25" s="1">
        <v>46.475000000000001</v>
      </c>
      <c r="AF25" s="1">
        <v>16.254999999999999</v>
      </c>
      <c r="AG25" s="1">
        <v>2.508</v>
      </c>
      <c r="AH25" s="2">
        <f t="shared" si="2"/>
        <v>206.792</v>
      </c>
      <c r="AI25" s="2">
        <f>AA25-SUM(AB25:AG25)</f>
        <v>51.969000000000023</v>
      </c>
      <c r="AJ25" s="3">
        <v>9.9659999999999993</v>
      </c>
      <c r="AK25" s="4">
        <f t="shared" si="3"/>
        <v>42.003000000000021</v>
      </c>
      <c r="AL25" s="8">
        <f>AK25/U25</f>
        <v>0.16908467316656881</v>
      </c>
      <c r="AM25" s="8">
        <f>AK25/N25</f>
        <v>1.1274683754287435E-2</v>
      </c>
      <c r="AN25" s="8">
        <f>(V25-AB25)/N25</f>
        <v>2.5535871602334875E-2</v>
      </c>
      <c r="AO25" s="8">
        <f>N25/U25</f>
        <v>14.996843978197687</v>
      </c>
      <c r="AP25" s="8">
        <f>AA25/N25</f>
        <v>6.94580968726798E-2</v>
      </c>
      <c r="AQ25" s="8">
        <f>T25/N25</f>
        <v>0.93331930361789506</v>
      </c>
      <c r="AR25" s="8">
        <f>(AH25-AB25)/AA25</f>
        <v>0.4105641885755581</v>
      </c>
      <c r="AS25" s="8">
        <f>(P25+Q25)/N25</f>
        <v>0.64130088746897673</v>
      </c>
      <c r="AT25" s="8">
        <f>U25/N25</f>
        <v>6.6680696382105026E-2</v>
      </c>
    </row>
    <row r="26" spans="1:46" ht="18" customHeight="1">
      <c r="A26" s="1">
        <v>2006</v>
      </c>
      <c r="B26" s="1" t="s">
        <v>53</v>
      </c>
      <c r="C26" s="1">
        <v>87</v>
      </c>
      <c r="D26" s="1">
        <v>973</v>
      </c>
      <c r="E26" s="1" t="s">
        <v>29</v>
      </c>
      <c r="F26" s="1" t="s">
        <v>56</v>
      </c>
      <c r="G26" s="1">
        <v>137.833</v>
      </c>
      <c r="H26" s="1">
        <v>68.471999999999994</v>
      </c>
      <c r="I26" s="1">
        <v>1771.4749999999999</v>
      </c>
      <c r="J26" s="1">
        <v>8.7409999999999997</v>
      </c>
      <c r="K26" s="1">
        <v>325.173</v>
      </c>
      <c r="L26" s="1">
        <v>73.971000000000004</v>
      </c>
      <c r="M26" s="1">
        <v>25.135999999999999</v>
      </c>
      <c r="N26" s="2">
        <f t="shared" si="0"/>
        <v>2410.8009999999999</v>
      </c>
      <c r="O26" s="1">
        <v>74</v>
      </c>
      <c r="P26" s="1">
        <v>30.585999999999999</v>
      </c>
      <c r="Q26" s="1">
        <v>1860.588</v>
      </c>
      <c r="R26" s="1">
        <v>210.441</v>
      </c>
      <c r="S26" s="1">
        <v>10.694000000000001</v>
      </c>
      <c r="T26" s="2">
        <v>2186.3090000000002</v>
      </c>
      <c r="U26" s="2">
        <v>224.49199999999999</v>
      </c>
      <c r="V26" s="1">
        <v>142.53700000000001</v>
      </c>
      <c r="W26" s="1">
        <v>23.370999999999999</v>
      </c>
      <c r="X26" s="1">
        <v>8.06</v>
      </c>
      <c r="Y26" s="1">
        <v>16.710999999999999</v>
      </c>
      <c r="Z26" s="1">
        <v>0.88900000000000001</v>
      </c>
      <c r="AA26" s="2">
        <f t="shared" si="4"/>
        <v>191.56800000000004</v>
      </c>
      <c r="AB26" s="1">
        <v>89.686000000000007</v>
      </c>
      <c r="AC26" s="1">
        <v>2.4740000000000002</v>
      </c>
      <c r="AD26" s="1">
        <v>35.500999999999998</v>
      </c>
      <c r="AE26" s="1">
        <v>28.841999999999999</v>
      </c>
      <c r="AF26" s="1">
        <v>9.4429999999999996</v>
      </c>
      <c r="AG26" s="1">
        <v>3.7610000000000001</v>
      </c>
      <c r="AH26" s="2">
        <f t="shared" si="2"/>
        <v>169.70699999999999</v>
      </c>
      <c r="AI26" s="2">
        <f>AA26-SUM(AB26:AG26)</f>
        <v>21.861000000000047</v>
      </c>
      <c r="AJ26" s="3">
        <v>1.6930000000000001</v>
      </c>
      <c r="AK26" s="4">
        <f t="shared" si="3"/>
        <v>20.168000000000045</v>
      </c>
      <c r="AL26" s="8">
        <f>AK26/U26</f>
        <v>8.9838390677619007E-2</v>
      </c>
      <c r="AM26" s="8">
        <f>AK26/N26</f>
        <v>8.3656842684236669E-3</v>
      </c>
      <c r="AN26" s="8">
        <f>(V26-AB26)/N26</f>
        <v>2.192258921412427E-2</v>
      </c>
      <c r="AO26" s="8">
        <f>N26/U26</f>
        <v>10.738917199722039</v>
      </c>
      <c r="AP26" s="8">
        <f>AA26/N26</f>
        <v>7.9462386152984024E-2</v>
      </c>
      <c r="AQ26" s="8">
        <f>T26/N26</f>
        <v>0.90688074212678704</v>
      </c>
      <c r="AR26" s="8">
        <f>(AH26-AB26)/AA26</f>
        <v>0.41771590244717266</v>
      </c>
      <c r="AS26" s="8">
        <f>(P26+Q26)/N26</f>
        <v>0.78445877531990404</v>
      </c>
      <c r="AT26" s="8">
        <f>U26/N26</f>
        <v>9.3119257873213096E-2</v>
      </c>
    </row>
    <row r="27" spans="1:46" ht="18" customHeight="1">
      <c r="A27" s="1">
        <v>2006</v>
      </c>
      <c r="B27" s="1" t="s">
        <v>40</v>
      </c>
      <c r="C27" s="1">
        <v>95</v>
      </c>
      <c r="D27" s="1">
        <v>1354</v>
      </c>
      <c r="E27" s="1" t="s">
        <v>30</v>
      </c>
      <c r="F27" s="1" t="s">
        <v>56</v>
      </c>
      <c r="G27" s="1">
        <v>128.97</v>
      </c>
      <c r="H27" s="1">
        <v>110.57299999999999</v>
      </c>
      <c r="I27" s="1">
        <v>1514.6010000000001</v>
      </c>
      <c r="J27" s="1">
        <v>227.92599999999999</v>
      </c>
      <c r="K27" s="1">
        <v>51.012999999999998</v>
      </c>
      <c r="L27" s="1">
        <v>28.273</v>
      </c>
      <c r="M27" s="1">
        <v>108.524</v>
      </c>
      <c r="N27" s="2">
        <f t="shared" si="0"/>
        <v>2169.88</v>
      </c>
      <c r="O27" s="1">
        <v>36.015999999999998</v>
      </c>
      <c r="P27" s="1">
        <v>80.703999999999994</v>
      </c>
      <c r="Q27" s="1">
        <v>1730.6569999999999</v>
      </c>
      <c r="R27" s="1">
        <v>128.90899999999999</v>
      </c>
      <c r="S27" s="1">
        <v>93.629000000000005</v>
      </c>
      <c r="T27" s="2">
        <v>2069.915</v>
      </c>
      <c r="U27" s="2">
        <v>99.965000000000003</v>
      </c>
      <c r="V27" s="1">
        <v>119.91500000000001</v>
      </c>
      <c r="W27" s="1">
        <v>27.26</v>
      </c>
      <c r="X27" s="1">
        <v>7.1020000000000003</v>
      </c>
      <c r="Y27" s="1">
        <v>0.622</v>
      </c>
      <c r="Z27" s="1">
        <v>1.1859999999999999</v>
      </c>
      <c r="AA27" s="2">
        <f t="shared" si="4"/>
        <v>156.08500000000004</v>
      </c>
      <c r="AB27" s="1">
        <v>73.418000000000006</v>
      </c>
      <c r="AC27" s="1">
        <v>0</v>
      </c>
      <c r="AD27" s="1">
        <v>191.392</v>
      </c>
      <c r="AE27" s="1">
        <v>39.526000000000003</v>
      </c>
      <c r="AF27" s="1">
        <v>12.308</v>
      </c>
      <c r="AG27" s="1">
        <v>3.806</v>
      </c>
      <c r="AH27" s="2">
        <f t="shared" si="2"/>
        <v>320.45</v>
      </c>
      <c r="AI27" s="2">
        <f>AA27-SUM(AB27:AG27)</f>
        <v>-164.36499999999995</v>
      </c>
      <c r="AJ27" s="3">
        <v>0</v>
      </c>
      <c r="AK27" s="4">
        <f t="shared" si="3"/>
        <v>-164.36499999999995</v>
      </c>
      <c r="AL27" s="8">
        <f>AK27/U27</f>
        <v>-1.6442254789176207</v>
      </c>
      <c r="AM27" s="8">
        <f>AK27/N27</f>
        <v>-7.5748428484524469E-2</v>
      </c>
      <c r="AN27" s="8">
        <f>(V27-AB27)/N27</f>
        <v>2.1428373919295075E-2</v>
      </c>
      <c r="AO27" s="8">
        <f>N27/U27</f>
        <v>21.706397239033663</v>
      </c>
      <c r="AP27" s="8">
        <f>AA27/N27</f>
        <v>7.1932549265397175E-2</v>
      </c>
      <c r="AQ27" s="8">
        <f>T27/N27</f>
        <v>0.953930632108688</v>
      </c>
      <c r="AR27" s="8">
        <f>(AH27-AB27)/AA27</f>
        <v>1.5826761059679015</v>
      </c>
      <c r="AS27" s="8">
        <f>(P27+Q27)/N27</f>
        <v>0.83477473408667746</v>
      </c>
      <c r="AT27" s="8">
        <f>U27/N27</f>
        <v>4.6069367891311962E-2</v>
      </c>
    </row>
    <row r="28" spans="1:46" ht="18" customHeight="1">
      <c r="A28" s="1">
        <v>2006</v>
      </c>
      <c r="B28" s="1" t="s">
        <v>48</v>
      </c>
      <c r="C28" s="1">
        <v>60</v>
      </c>
      <c r="D28" s="1">
        <v>788</v>
      </c>
      <c r="E28" s="1" t="s">
        <v>30</v>
      </c>
      <c r="F28" s="1" t="s">
        <v>56</v>
      </c>
      <c r="G28" s="1">
        <v>97.456999999999994</v>
      </c>
      <c r="H28" s="1">
        <v>258.50799999999998</v>
      </c>
      <c r="I28" s="1">
        <v>1135.2950000000001</v>
      </c>
      <c r="J28" s="1">
        <v>528.50800000000004</v>
      </c>
      <c r="K28" s="1">
        <v>68.430000000000007</v>
      </c>
      <c r="L28" s="1">
        <v>42.386000000000003</v>
      </c>
      <c r="M28" s="1">
        <v>31.457999999999998</v>
      </c>
      <c r="N28" s="2">
        <f t="shared" si="0"/>
        <v>2162.0419999999999</v>
      </c>
      <c r="O28" s="1">
        <v>0</v>
      </c>
      <c r="P28" s="1">
        <v>97.921000000000006</v>
      </c>
      <c r="Q28" s="1">
        <v>1786.288</v>
      </c>
      <c r="R28" s="1">
        <v>68.558999999999997</v>
      </c>
      <c r="S28" s="1">
        <v>26.92</v>
      </c>
      <c r="T28" s="2">
        <v>1979.6880000000001</v>
      </c>
      <c r="U28" s="2">
        <v>182.35400000000001</v>
      </c>
      <c r="V28" s="1">
        <v>85.063000000000002</v>
      </c>
      <c r="W28" s="1">
        <v>18.8</v>
      </c>
      <c r="X28" s="1">
        <v>46.298000000000002</v>
      </c>
      <c r="Y28" s="1">
        <v>3.6339999999999999</v>
      </c>
      <c r="Z28" s="1">
        <v>9.1999999999999998E-2</v>
      </c>
      <c r="AA28" s="2">
        <f t="shared" si="4"/>
        <v>153.887</v>
      </c>
      <c r="AB28" s="1">
        <v>68.453000000000003</v>
      </c>
      <c r="AC28" s="1">
        <v>2.6549999999999998</v>
      </c>
      <c r="AD28" s="1">
        <v>11.358000000000001</v>
      </c>
      <c r="AE28" s="1">
        <v>26.213000000000001</v>
      </c>
      <c r="AF28" s="1">
        <v>13.242000000000001</v>
      </c>
      <c r="AG28" s="1">
        <v>5.2560000000000002</v>
      </c>
      <c r="AH28" s="2">
        <f t="shared" si="2"/>
        <v>127.17700000000001</v>
      </c>
      <c r="AI28" s="2">
        <f>AA28-SUM(AB28:AG28)</f>
        <v>26.709999999999994</v>
      </c>
      <c r="AJ28" s="3">
        <v>4.54</v>
      </c>
      <c r="AK28" s="4">
        <f t="shared" si="3"/>
        <v>22.169999999999995</v>
      </c>
      <c r="AL28" s="8">
        <f>AK28/U28</f>
        <v>0.12157671342553492</v>
      </c>
      <c r="AM28" s="8">
        <f>AK28/N28</f>
        <v>1.025419487688028E-2</v>
      </c>
      <c r="AN28" s="8">
        <f>(V28-AB28)/N28</f>
        <v>7.6825519578250564E-3</v>
      </c>
      <c r="AO28" s="8">
        <f>N28/U28</f>
        <v>11.856290511861543</v>
      </c>
      <c r="AP28" s="8">
        <f>AA28/N28</f>
        <v>7.1176693144721526E-2</v>
      </c>
      <c r="AQ28" s="8">
        <f>T28/N28</f>
        <v>0.9156565876148568</v>
      </c>
      <c r="AR28" s="8">
        <f>(AH28-AB28)/AA28</f>
        <v>0.38160468395640962</v>
      </c>
      <c r="AS28" s="8">
        <f>(P28+Q28)/N28</f>
        <v>0.87149509583995133</v>
      </c>
      <c r="AT28" s="8">
        <f>U28/N28</f>
        <v>8.4343412385143313E-2</v>
      </c>
    </row>
    <row r="29" spans="1:46" ht="18" customHeight="1">
      <c r="A29" s="1">
        <v>2006</v>
      </c>
      <c r="B29" s="1" t="s">
        <v>49</v>
      </c>
      <c r="C29" s="1">
        <v>92</v>
      </c>
      <c r="D29" s="1">
        <v>1282</v>
      </c>
      <c r="E29" s="1" t="s">
        <v>30</v>
      </c>
      <c r="F29" s="1" t="s">
        <v>57</v>
      </c>
      <c r="G29" s="1">
        <v>56.595999999999997</v>
      </c>
      <c r="H29" s="1">
        <v>170.73</v>
      </c>
      <c r="I29" s="1">
        <v>1413.222</v>
      </c>
      <c r="J29" s="1">
        <v>0</v>
      </c>
      <c r="K29" s="1">
        <v>134.57499999999999</v>
      </c>
      <c r="L29" s="1">
        <v>40.386000000000003</v>
      </c>
      <c r="M29" s="1">
        <v>44.133000000000003</v>
      </c>
      <c r="N29" s="2">
        <f t="shared" si="0"/>
        <v>1859.6420000000001</v>
      </c>
      <c r="O29" s="1">
        <v>30</v>
      </c>
      <c r="P29" s="1">
        <v>103.756</v>
      </c>
      <c r="Q29" s="1">
        <v>1487.7719999999999</v>
      </c>
      <c r="R29" s="1">
        <v>33.749000000000002</v>
      </c>
      <c r="S29" s="1">
        <v>38.609000000000002</v>
      </c>
      <c r="T29" s="2">
        <v>1693.886</v>
      </c>
      <c r="U29" s="2">
        <v>165.756</v>
      </c>
      <c r="V29" s="1">
        <v>85.760999999999996</v>
      </c>
      <c r="W29" s="1">
        <v>25.885000000000002</v>
      </c>
      <c r="X29" s="1">
        <v>5.2119999999999997</v>
      </c>
      <c r="Y29" s="1">
        <v>6.3479999999999999</v>
      </c>
      <c r="Z29" s="1">
        <v>0.17799999999999999</v>
      </c>
      <c r="AA29" s="2">
        <f t="shared" si="4"/>
        <v>123.384</v>
      </c>
      <c r="AB29" s="1">
        <v>47.256999999999998</v>
      </c>
      <c r="AC29" s="1">
        <v>1.3520000000000001</v>
      </c>
      <c r="AD29" s="1">
        <v>22.135000000000002</v>
      </c>
      <c r="AE29" s="1">
        <v>37.607999999999997</v>
      </c>
      <c r="AF29" s="1">
        <v>12.452</v>
      </c>
      <c r="AG29" s="1">
        <v>2.9790000000000001</v>
      </c>
      <c r="AH29" s="2">
        <f t="shared" si="2"/>
        <v>123.783</v>
      </c>
      <c r="AI29" s="2">
        <f>AA29-SUM(AB29:AG29)</f>
        <v>-0.39900000000000091</v>
      </c>
      <c r="AJ29" s="3">
        <v>0</v>
      </c>
      <c r="AK29" s="4">
        <f t="shared" si="3"/>
        <v>-0.39900000000000091</v>
      </c>
      <c r="AL29" s="8">
        <f>AK29/U29</f>
        <v>-2.4071526822558513E-3</v>
      </c>
      <c r="AM29" s="8">
        <f>AK29/N29</f>
        <v>-2.1455742556900786E-4</v>
      </c>
      <c r="AN29" s="8">
        <f>(V29-AB29)/N29</f>
        <v>2.0705060436363557E-2</v>
      </c>
      <c r="AO29" s="8">
        <f>N29/U29</f>
        <v>11.219153454475252</v>
      </c>
      <c r="AP29" s="8">
        <f>AA29/N29</f>
        <v>6.6348254126331843E-2</v>
      </c>
      <c r="AQ29" s="8">
        <f>T29/N29</f>
        <v>0.91086671520647522</v>
      </c>
      <c r="AR29" s="8">
        <f>(AH29-AB29)/AA29</f>
        <v>0.62022628541788249</v>
      </c>
      <c r="AS29" s="8">
        <f>(P29+Q29)/N29</f>
        <v>0.85582493834834872</v>
      </c>
      <c r="AT29" s="8">
        <f>U29/N29</f>
        <v>8.9133284793524767E-2</v>
      </c>
    </row>
    <row r="30" spans="1:46" ht="18" customHeight="1">
      <c r="A30" s="1">
        <v>2006</v>
      </c>
      <c r="B30" s="1" t="s">
        <v>38</v>
      </c>
      <c r="C30" s="1">
        <v>81</v>
      </c>
      <c r="D30" s="1">
        <v>854</v>
      </c>
      <c r="E30" s="1" t="s">
        <v>29</v>
      </c>
      <c r="F30" s="1" t="s">
        <v>57</v>
      </c>
      <c r="G30" s="1">
        <v>37.744999999999997</v>
      </c>
      <c r="H30" s="1">
        <v>67.989000000000004</v>
      </c>
      <c r="I30" s="1">
        <v>1480.7149999999999</v>
      </c>
      <c r="J30" s="1">
        <v>38.063000000000002</v>
      </c>
      <c r="K30" s="1">
        <v>128.38499999999999</v>
      </c>
      <c r="L30" s="1">
        <v>42.213000000000001</v>
      </c>
      <c r="M30" s="1">
        <v>14.773</v>
      </c>
      <c r="N30" s="2">
        <f t="shared" si="0"/>
        <v>1809.8829999999998</v>
      </c>
      <c r="O30" s="1">
        <v>0</v>
      </c>
      <c r="P30" s="1">
        <v>35.805</v>
      </c>
      <c r="Q30" s="1">
        <v>1217.2909999999999</v>
      </c>
      <c r="R30" s="1">
        <v>200.833</v>
      </c>
      <c r="S30" s="1">
        <v>39.554000000000002</v>
      </c>
      <c r="T30" s="2">
        <v>1493.4829999999999</v>
      </c>
      <c r="U30" s="2">
        <v>316.39999999999998</v>
      </c>
      <c r="V30" s="1">
        <v>118.312</v>
      </c>
      <c r="W30" s="1">
        <v>20.759</v>
      </c>
      <c r="X30" s="1">
        <v>6.9240000000000004</v>
      </c>
      <c r="Y30" s="1">
        <v>12.898999999999999</v>
      </c>
      <c r="Z30" s="1">
        <v>0.49399999999999999</v>
      </c>
      <c r="AA30" s="2">
        <f t="shared" si="4"/>
        <v>159.38800000000001</v>
      </c>
      <c r="AB30" s="1">
        <v>48.033999999999999</v>
      </c>
      <c r="AC30" s="1">
        <v>0.53400000000000003</v>
      </c>
      <c r="AD30" s="1">
        <v>28.306999999999999</v>
      </c>
      <c r="AE30" s="1">
        <v>20.509</v>
      </c>
      <c r="AF30" s="1">
        <v>8.4120000000000008</v>
      </c>
      <c r="AG30" s="1">
        <v>6.2670000000000003</v>
      </c>
      <c r="AH30" s="2">
        <f t="shared" si="2"/>
        <v>112.063</v>
      </c>
      <c r="AI30" s="2">
        <f>AA30-SUM(AB30:AG30)</f>
        <v>47.325000000000003</v>
      </c>
      <c r="AJ30" s="3">
        <v>7.3739999999999997</v>
      </c>
      <c r="AK30" s="4">
        <f t="shared" si="3"/>
        <v>39.951000000000001</v>
      </c>
      <c r="AL30" s="8">
        <f>AK30/U30</f>
        <v>0.12626738305941848</v>
      </c>
      <c r="AM30" s="8">
        <f>AK30/N30</f>
        <v>2.2073802560718017E-2</v>
      </c>
      <c r="AN30" s="8">
        <f>(V30-AB30)/N30</f>
        <v>3.883013432359992E-2</v>
      </c>
      <c r="AO30" s="8">
        <f>N30/U30</f>
        <v>5.7202370417193427</v>
      </c>
      <c r="AP30" s="8">
        <f>AA30/N30</f>
        <v>8.8065361131078657E-2</v>
      </c>
      <c r="AQ30" s="8">
        <f>T30/N30</f>
        <v>0.82518206978020137</v>
      </c>
      <c r="AR30" s="8">
        <f>(AH30-AB30)/AA30</f>
        <v>0.40171782066403994</v>
      </c>
      <c r="AS30" s="8">
        <f>(P30+Q30)/N30</f>
        <v>0.69236298699971222</v>
      </c>
      <c r="AT30" s="8">
        <f>U30/N30</f>
        <v>0.17481793021979875</v>
      </c>
    </row>
    <row r="31" spans="1:46" ht="18" customHeight="1">
      <c r="A31" s="1">
        <v>2006</v>
      </c>
      <c r="B31" s="1" t="s">
        <v>50</v>
      </c>
      <c r="C31" s="1">
        <v>85</v>
      </c>
      <c r="D31" s="1">
        <v>1031</v>
      </c>
      <c r="E31" s="1" t="s">
        <v>30</v>
      </c>
      <c r="F31" s="1" t="s">
        <v>57</v>
      </c>
      <c r="G31" s="1">
        <v>57.447000000000003</v>
      </c>
      <c r="H31" s="1">
        <v>143.83000000000001</v>
      </c>
      <c r="I31" s="1">
        <v>980.654</v>
      </c>
      <c r="J31" s="1">
        <v>28.745999999999999</v>
      </c>
      <c r="K31" s="1">
        <v>89.212000000000003</v>
      </c>
      <c r="L31" s="1">
        <v>45.212000000000003</v>
      </c>
      <c r="M31" s="1">
        <v>23.913</v>
      </c>
      <c r="N31" s="2">
        <f t="shared" si="0"/>
        <v>1369.0140000000001</v>
      </c>
      <c r="O31" s="1">
        <v>0</v>
      </c>
      <c r="P31" s="1">
        <v>142.00800000000001</v>
      </c>
      <c r="Q31" s="1">
        <v>945.55899999999997</v>
      </c>
      <c r="R31" s="1">
        <v>77.174000000000007</v>
      </c>
      <c r="S31" s="1">
        <v>48.991999999999997</v>
      </c>
      <c r="T31" s="2">
        <v>1213.7329999999999</v>
      </c>
      <c r="U31" s="2">
        <v>155.28100000000001</v>
      </c>
      <c r="V31" s="1">
        <v>77.317999999999998</v>
      </c>
      <c r="W31" s="1">
        <v>19.678999999999998</v>
      </c>
      <c r="X31" s="1">
        <v>6.5140000000000002</v>
      </c>
      <c r="Y31" s="1">
        <v>4.6829999999999998</v>
      </c>
      <c r="Z31" s="1">
        <v>2.0910000000000002</v>
      </c>
      <c r="AA31" s="2">
        <f t="shared" si="4"/>
        <v>110.28499999999998</v>
      </c>
      <c r="AB31" s="1">
        <v>32.36</v>
      </c>
      <c r="AC31" s="1">
        <v>1.9950000000000001</v>
      </c>
      <c r="AD31" s="1">
        <v>3.1440000000000001</v>
      </c>
      <c r="AE31" s="1">
        <v>28.702999999999999</v>
      </c>
      <c r="AF31" s="1">
        <v>17.347000000000001</v>
      </c>
      <c r="AG31" s="1">
        <v>7.2190000000000003</v>
      </c>
      <c r="AH31" s="2">
        <f t="shared" si="2"/>
        <v>90.768000000000001</v>
      </c>
      <c r="AI31" s="2">
        <f>AA31-SUM(AB31:AG31)</f>
        <v>19.516999999999982</v>
      </c>
      <c r="AJ31" s="3">
        <v>5.92</v>
      </c>
      <c r="AK31" s="4">
        <f t="shared" si="3"/>
        <v>13.596999999999982</v>
      </c>
      <c r="AL31" s="8">
        <f>AK31/U31</f>
        <v>8.7563835884621952E-2</v>
      </c>
      <c r="AM31" s="8">
        <f>AK31/N31</f>
        <v>9.931965633660415E-3</v>
      </c>
      <c r="AN31" s="8">
        <f>(V31-AB31)/N31</f>
        <v>3.2839693385166256E-2</v>
      </c>
      <c r="AO31" s="8">
        <f>N31/U31</f>
        <v>8.8163651702397594</v>
      </c>
      <c r="AP31" s="8">
        <f>AA31/N31</f>
        <v>8.0557978223743498E-2</v>
      </c>
      <c r="AQ31" s="8">
        <f>T31/N31</f>
        <v>0.88657457118773064</v>
      </c>
      <c r="AR31" s="8">
        <f>(AH31-AB31)/AA31</f>
        <v>0.52960964773087915</v>
      </c>
      <c r="AS31" s="8">
        <f>(P31+Q31)/N31</f>
        <v>0.7944162733178769</v>
      </c>
      <c r="AT31" s="8">
        <f>U31/N31</f>
        <v>0.11342542881226926</v>
      </c>
    </row>
    <row r="32" spans="1:46" ht="18" customHeight="1">
      <c r="A32" s="1">
        <v>2006</v>
      </c>
      <c r="B32" s="1" t="s">
        <v>43</v>
      </c>
      <c r="C32" s="1">
        <v>1</v>
      </c>
      <c r="D32" s="1">
        <v>199</v>
      </c>
      <c r="E32" s="1" t="s">
        <v>59</v>
      </c>
      <c r="F32" s="1" t="s">
        <v>58</v>
      </c>
      <c r="G32" s="1">
        <v>14.978</v>
      </c>
      <c r="H32" s="1">
        <v>3.8639999999999999</v>
      </c>
      <c r="I32" s="1">
        <v>342.06400000000002</v>
      </c>
      <c r="J32" s="1">
        <v>1.92</v>
      </c>
      <c r="K32" s="1">
        <v>0</v>
      </c>
      <c r="L32" s="1">
        <v>1.177</v>
      </c>
      <c r="M32" s="1">
        <v>42.511000000000003</v>
      </c>
      <c r="N32" s="2">
        <f t="shared" si="0"/>
        <v>406.51400000000007</v>
      </c>
      <c r="O32" s="1">
        <v>13.465</v>
      </c>
      <c r="P32" s="1">
        <v>5.2130000000000001</v>
      </c>
      <c r="Q32" s="1">
        <v>4.218</v>
      </c>
      <c r="R32" s="1">
        <v>326.17099999999999</v>
      </c>
      <c r="S32" s="1">
        <v>14.073</v>
      </c>
      <c r="T32" s="2">
        <v>363.14</v>
      </c>
      <c r="U32" s="2">
        <v>43.374000000000002</v>
      </c>
      <c r="V32" s="1">
        <v>7.7610000000000001</v>
      </c>
      <c r="W32" s="1">
        <v>1.0609999999999999</v>
      </c>
      <c r="X32" s="1">
        <v>0</v>
      </c>
      <c r="Y32" s="1">
        <v>0</v>
      </c>
      <c r="Z32" s="1">
        <v>2.782</v>
      </c>
      <c r="AA32" s="2">
        <f t="shared" si="4"/>
        <v>11.603999999999999</v>
      </c>
      <c r="AB32" s="1">
        <v>1.843</v>
      </c>
      <c r="AC32" s="1">
        <v>0.13800000000000001</v>
      </c>
      <c r="AD32" s="1">
        <v>1.466</v>
      </c>
      <c r="AE32" s="1">
        <v>4.2489999999999997</v>
      </c>
      <c r="AF32" s="1">
        <v>2.9340000000000002</v>
      </c>
      <c r="AG32" s="1">
        <v>0.248</v>
      </c>
      <c r="AH32" s="2">
        <f t="shared" si="2"/>
        <v>10.877999999999998</v>
      </c>
      <c r="AI32" s="2">
        <f>AA32-SUM(AB32:AG32)</f>
        <v>0.72600000000000087</v>
      </c>
      <c r="AJ32" s="3">
        <v>0.33800000000000002</v>
      </c>
      <c r="AK32" s="4">
        <f t="shared" si="3"/>
        <v>0.38800000000000084</v>
      </c>
      <c r="AL32" s="8">
        <f>AK32/U32</f>
        <v>8.9454511919583347E-3</v>
      </c>
      <c r="AM32" s="8">
        <f>AK32/N32</f>
        <v>9.5445667307891184E-4</v>
      </c>
      <c r="AN32" s="8">
        <f>(V32-AB32)/N32</f>
        <v>1.4557924204332445E-2</v>
      </c>
      <c r="AO32" s="8">
        <f>N32/U32</f>
        <v>9.3722967676488231</v>
      </c>
      <c r="AP32" s="8">
        <f>AA32/N32</f>
        <v>2.8545142356720794E-2</v>
      </c>
      <c r="AQ32" s="8">
        <f>T32/N32</f>
        <v>0.89330256768524563</v>
      </c>
      <c r="AR32" s="8">
        <f>(AH32-AB32)/AA32</f>
        <v>0.77861082385384339</v>
      </c>
      <c r="AS32" s="8">
        <f>(P32+Q32)/N32</f>
        <v>2.3199692999503092E-2</v>
      </c>
      <c r="AT32" s="8">
        <f>U32/N32</f>
        <v>0.10669743231475422</v>
      </c>
    </row>
    <row r="33" spans="1:46" ht="18" customHeight="1">
      <c r="A33" s="1">
        <v>2006</v>
      </c>
      <c r="B33" s="1" t="s">
        <v>41</v>
      </c>
      <c r="C33" s="1">
        <v>7</v>
      </c>
      <c r="D33" s="1">
        <v>235</v>
      </c>
      <c r="E33" s="1" t="s">
        <v>59</v>
      </c>
      <c r="F33" s="1" t="s">
        <v>58</v>
      </c>
      <c r="G33" s="1">
        <v>5.1559999999999997</v>
      </c>
      <c r="H33" s="1">
        <v>39.478000000000002</v>
      </c>
      <c r="I33" s="1">
        <v>273.94600000000003</v>
      </c>
      <c r="J33" s="1">
        <v>4.4610000000000003</v>
      </c>
      <c r="K33" s="1">
        <v>0.71199999999999997</v>
      </c>
      <c r="L33" s="1">
        <v>3.6160000000000001</v>
      </c>
      <c r="M33" s="1">
        <v>12.923999999999999</v>
      </c>
      <c r="N33" s="2">
        <f t="shared" si="0"/>
        <v>340.29300000000001</v>
      </c>
      <c r="O33" s="1">
        <v>0.43099999999999999</v>
      </c>
      <c r="P33" s="1">
        <v>4.907</v>
      </c>
      <c r="Q33" s="1">
        <v>313.05900000000003</v>
      </c>
      <c r="R33" s="1">
        <v>0.96399999999999997</v>
      </c>
      <c r="S33" s="1">
        <v>14.388999999999999</v>
      </c>
      <c r="T33" s="2">
        <v>333.75</v>
      </c>
      <c r="U33" s="2">
        <v>6.5430000000000001</v>
      </c>
      <c r="V33" s="1">
        <v>17.731999999999999</v>
      </c>
      <c r="W33" s="1">
        <v>4.3970000000000002</v>
      </c>
      <c r="X33" s="1">
        <v>0.74099999999999999</v>
      </c>
      <c r="Y33" s="1">
        <v>5.0000000000000001E-3</v>
      </c>
      <c r="Z33" s="1">
        <v>8.9999999999999993E-3</v>
      </c>
      <c r="AA33" s="2">
        <f t="shared" si="4"/>
        <v>22.883999999999997</v>
      </c>
      <c r="AB33" s="1">
        <v>12.084</v>
      </c>
      <c r="AC33" s="1">
        <v>0</v>
      </c>
      <c r="AD33" s="1">
        <v>2.6819999999999999</v>
      </c>
      <c r="AE33" s="1">
        <v>6.2770000000000001</v>
      </c>
      <c r="AF33" s="1">
        <v>1.294</v>
      </c>
      <c r="AG33" s="1">
        <v>0.32200000000000001</v>
      </c>
      <c r="AH33" s="2">
        <f t="shared" si="2"/>
        <v>22.658999999999999</v>
      </c>
      <c r="AI33" s="2">
        <f>AA33-SUM(AB33:AG33)</f>
        <v>0.22499999999999787</v>
      </c>
      <c r="AJ33" s="3">
        <v>2.4E-2</v>
      </c>
      <c r="AK33" s="4">
        <f t="shared" si="3"/>
        <v>0.20099999999999787</v>
      </c>
      <c r="AL33" s="8">
        <f>AK33/U33</f>
        <v>3.0719853278312375E-2</v>
      </c>
      <c r="AM33" s="8">
        <f>AK33/N33</f>
        <v>5.90667454223266E-4</v>
      </c>
      <c r="AN33" s="8">
        <f>(V33-AB33)/N33</f>
        <v>1.6597461599268865E-2</v>
      </c>
      <c r="AO33" s="8">
        <f>N33/U33</f>
        <v>52.008711600183403</v>
      </c>
      <c r="AP33" s="8">
        <f>AA33/N33</f>
        <v>6.7247930459927163E-2</v>
      </c>
      <c r="AQ33" s="8">
        <f>T33/N33</f>
        <v>0.98077245197520957</v>
      </c>
      <c r="AR33" s="8">
        <f>(AH33-AB33)/AA33</f>
        <v>0.46211326691137916</v>
      </c>
      <c r="AS33" s="8">
        <f>(P33+Q33)/N33</f>
        <v>0.93438889427640304</v>
      </c>
      <c r="AT33" s="8">
        <f>U33/N33</f>
        <v>1.9227548024790403E-2</v>
      </c>
    </row>
    <row r="34" spans="1:46" ht="18" customHeight="1">
      <c r="A34" s="1">
        <v>2006</v>
      </c>
      <c r="B34" s="1" t="s">
        <v>44</v>
      </c>
      <c r="C34" s="1">
        <v>1</v>
      </c>
      <c r="D34" s="1">
        <v>146</v>
      </c>
      <c r="E34" s="1" t="s">
        <v>30</v>
      </c>
      <c r="F34" s="1" t="s">
        <v>58</v>
      </c>
      <c r="G34" s="1">
        <v>3.032</v>
      </c>
      <c r="H34" s="1">
        <v>20.641999999999999</v>
      </c>
      <c r="I34" s="1">
        <v>199.358</v>
      </c>
      <c r="J34" s="1">
        <v>3.367</v>
      </c>
      <c r="K34" s="1">
        <v>30.062000000000001</v>
      </c>
      <c r="L34" s="1">
        <v>7.3140000000000001</v>
      </c>
      <c r="M34" s="1">
        <v>37.668999999999997</v>
      </c>
      <c r="N34" s="2">
        <f t="shared" ref="N34:N65" si="5">SUM(G34:M34)</f>
        <v>301.44400000000002</v>
      </c>
      <c r="O34" s="1">
        <v>0.91700000000000004</v>
      </c>
      <c r="P34" s="1">
        <v>18.34</v>
      </c>
      <c r="Q34" s="1">
        <v>41.697000000000003</v>
      </c>
      <c r="R34" s="1">
        <v>92.23</v>
      </c>
      <c r="S34" s="1">
        <v>15.275</v>
      </c>
      <c r="T34" s="2">
        <v>168.459</v>
      </c>
      <c r="U34" s="2">
        <v>132.98500000000001</v>
      </c>
      <c r="V34" s="1">
        <v>17.86</v>
      </c>
      <c r="W34" s="1">
        <v>0.309</v>
      </c>
      <c r="X34" s="1">
        <v>0.19900000000000001</v>
      </c>
      <c r="Y34" s="1">
        <v>5.6829999999999998</v>
      </c>
      <c r="Z34" s="1">
        <v>0.92300000000000004</v>
      </c>
      <c r="AA34" s="2">
        <f t="shared" si="4"/>
        <v>24.974000000000004</v>
      </c>
      <c r="AB34" s="1">
        <v>7.4950000000000001</v>
      </c>
      <c r="AC34" s="1">
        <v>7.9000000000000001E-2</v>
      </c>
      <c r="AD34" s="1">
        <v>5.359</v>
      </c>
      <c r="AE34" s="1">
        <v>4.6580000000000004</v>
      </c>
      <c r="AF34" s="1">
        <v>1.6659999999999999</v>
      </c>
      <c r="AG34" s="1">
        <v>0.54100000000000004</v>
      </c>
      <c r="AH34" s="2">
        <f t="shared" si="2"/>
        <v>19.798000000000002</v>
      </c>
      <c r="AI34" s="2">
        <f>AA34-SUM(AB34:AG34)</f>
        <v>5.1760000000000019</v>
      </c>
      <c r="AJ34" s="3">
        <v>2.5000000000000001E-2</v>
      </c>
      <c r="AK34" s="4">
        <f t="shared" si="3"/>
        <v>5.1510000000000016</v>
      </c>
      <c r="AL34" s="8">
        <f>AK34/U34</f>
        <v>3.8733691769748474E-2</v>
      </c>
      <c r="AM34" s="8">
        <f>AK34/N34</f>
        <v>1.7087750958718704E-2</v>
      </c>
      <c r="AN34" s="8">
        <f>(V34-AB34)/N34</f>
        <v>3.4384495959448515E-2</v>
      </c>
      <c r="AO34" s="8">
        <f>N34/U34</f>
        <v>2.2667518893108243</v>
      </c>
      <c r="AP34" s="8">
        <f>AA34/N34</f>
        <v>8.2847892145804861E-2</v>
      </c>
      <c r="AQ34" s="8">
        <f>T34/N34</f>
        <v>0.55884011624049568</v>
      </c>
      <c r="AR34" s="8">
        <f>(AH34-AB34)/AA34</f>
        <v>0.49263233763113634</v>
      </c>
      <c r="AS34" s="8">
        <f>(P34+Q34)/N34</f>
        <v>0.19916468730510478</v>
      </c>
      <c r="AT34" s="8">
        <f>U34/N34</f>
        <v>0.44115988375950427</v>
      </c>
    </row>
    <row r="35" spans="1:46" ht="18" customHeight="1">
      <c r="A35" s="1">
        <v>2006</v>
      </c>
      <c r="B35" s="1" t="s">
        <v>39</v>
      </c>
      <c r="C35" s="1">
        <v>2</v>
      </c>
      <c r="D35" s="1">
        <v>110</v>
      </c>
      <c r="E35" s="1" t="s">
        <v>30</v>
      </c>
      <c r="F35" s="1" t="s">
        <v>58</v>
      </c>
      <c r="G35" s="1">
        <v>3.3540000000000001</v>
      </c>
      <c r="H35" s="1">
        <v>24.940999999999999</v>
      </c>
      <c r="I35" s="1">
        <v>224.03200000000001</v>
      </c>
      <c r="J35" s="1">
        <v>0</v>
      </c>
      <c r="K35" s="1">
        <v>28.234999999999999</v>
      </c>
      <c r="L35" s="1">
        <v>6.069</v>
      </c>
      <c r="M35" s="1">
        <v>11.971</v>
      </c>
      <c r="N35" s="2">
        <f t="shared" si="5"/>
        <v>298.60200000000003</v>
      </c>
      <c r="O35" s="1">
        <v>0</v>
      </c>
      <c r="P35" s="1">
        <v>19.584</v>
      </c>
      <c r="Q35" s="1">
        <v>33.976999999999997</v>
      </c>
      <c r="R35" s="1">
        <v>106.7</v>
      </c>
      <c r="S35" s="1">
        <v>4.5890000000000004</v>
      </c>
      <c r="T35" s="2">
        <v>164.85</v>
      </c>
      <c r="U35" s="2">
        <v>133.75200000000001</v>
      </c>
      <c r="V35" s="1">
        <v>18.550999999999998</v>
      </c>
      <c r="W35" s="1">
        <v>0.64500000000000002</v>
      </c>
      <c r="X35" s="1">
        <v>0.111</v>
      </c>
      <c r="Y35" s="1">
        <v>1.7809999999999999</v>
      </c>
      <c r="Z35" s="1">
        <v>7.9000000000000001E-2</v>
      </c>
      <c r="AA35" s="2">
        <f t="shared" si="4"/>
        <v>21.166999999999998</v>
      </c>
      <c r="AB35" s="1">
        <v>7.601</v>
      </c>
      <c r="AC35" s="1">
        <v>0.09</v>
      </c>
      <c r="AD35" s="1">
        <v>3.2170000000000001</v>
      </c>
      <c r="AE35" s="1">
        <v>3.153</v>
      </c>
      <c r="AF35" s="1">
        <v>1.6779999999999999</v>
      </c>
      <c r="AG35" s="1">
        <v>0.3</v>
      </c>
      <c r="AH35" s="2">
        <f t="shared" si="2"/>
        <v>16.039000000000001</v>
      </c>
      <c r="AI35" s="2">
        <f>AA35-SUM(AB35:AG35)</f>
        <v>5.1279999999999966</v>
      </c>
      <c r="AJ35" s="3">
        <v>0.871</v>
      </c>
      <c r="AK35" s="4">
        <f t="shared" si="3"/>
        <v>4.2569999999999961</v>
      </c>
      <c r="AL35" s="8">
        <f>AK35/U35</f>
        <v>3.1827561457024908E-2</v>
      </c>
      <c r="AM35" s="8">
        <f>AK35/N35</f>
        <v>1.4256434987039591E-2</v>
      </c>
      <c r="AN35" s="8">
        <f>(V35-AB35)/N35</f>
        <v>3.6670886330299191E-2</v>
      </c>
      <c r="AO35" s="8">
        <f>N35/U35</f>
        <v>2.2325049345056525</v>
      </c>
      <c r="AP35" s="8">
        <f>AA35/N35</f>
        <v>7.088700008707241E-2</v>
      </c>
      <c r="AQ35" s="8">
        <f>T35/N35</f>
        <v>0.55207265858902477</v>
      </c>
      <c r="AR35" s="8">
        <f>(AH35-AB35)/AA35</f>
        <v>0.39863939150564576</v>
      </c>
      <c r="AS35" s="8">
        <f>(P35+Q35)/N35</f>
        <v>0.17937254271572189</v>
      </c>
      <c r="AT35" s="8">
        <f>U35/N35</f>
        <v>0.44792734141097512</v>
      </c>
    </row>
    <row r="36" spans="1:46" ht="18" customHeight="1">
      <c r="A36" s="1">
        <v>2006</v>
      </c>
      <c r="B36" s="1" t="s">
        <v>45</v>
      </c>
      <c r="C36" s="1">
        <v>2</v>
      </c>
      <c r="D36" s="1">
        <v>133</v>
      </c>
      <c r="E36" s="1" t="s">
        <v>30</v>
      </c>
      <c r="F36" s="1" t="s">
        <v>58</v>
      </c>
      <c r="G36" s="1">
        <v>0.93400000000000005</v>
      </c>
      <c r="H36" s="1">
        <v>106.86</v>
      </c>
      <c r="I36" s="1">
        <v>131.25200000000001</v>
      </c>
      <c r="J36" s="1">
        <v>6.5339999999999998</v>
      </c>
      <c r="K36" s="1">
        <v>41.613</v>
      </c>
      <c r="L36" s="1">
        <v>3.4670000000000001</v>
      </c>
      <c r="M36" s="1">
        <v>3.379</v>
      </c>
      <c r="N36" s="2">
        <f t="shared" si="5"/>
        <v>294.03899999999999</v>
      </c>
      <c r="O36" s="1">
        <v>0</v>
      </c>
      <c r="P36" s="1">
        <v>113.244</v>
      </c>
      <c r="Q36" s="1">
        <v>60.697000000000003</v>
      </c>
      <c r="R36" s="1">
        <v>39.954999999999998</v>
      </c>
      <c r="S36" s="1">
        <v>7.7569999999999997</v>
      </c>
      <c r="T36" s="2">
        <v>221.65299999999999</v>
      </c>
      <c r="U36" s="2">
        <v>72.385999999999996</v>
      </c>
      <c r="V36" s="1">
        <v>12.646000000000001</v>
      </c>
      <c r="W36" s="1">
        <v>3.2610000000000001</v>
      </c>
      <c r="X36" s="1">
        <v>1.3660000000000001</v>
      </c>
      <c r="Y36" s="1">
        <v>0.95699999999999996</v>
      </c>
      <c r="Z36" s="1">
        <v>0</v>
      </c>
      <c r="AA36" s="2">
        <f t="shared" si="4"/>
        <v>18.23</v>
      </c>
      <c r="AB36" s="1">
        <v>6.73</v>
      </c>
      <c r="AC36" s="1">
        <v>0.90900000000000003</v>
      </c>
      <c r="AD36" s="1">
        <v>4.7309999999999999</v>
      </c>
      <c r="AE36" s="1">
        <v>3.6240000000000001</v>
      </c>
      <c r="AF36" s="1">
        <v>1.401</v>
      </c>
      <c r="AG36" s="1">
        <v>0.30499999999999999</v>
      </c>
      <c r="AH36" s="2">
        <f t="shared" si="2"/>
        <v>17.700000000000003</v>
      </c>
      <c r="AI36" s="2">
        <f>AA36-SUM(AB36:AG36)</f>
        <v>0.52999999999999758</v>
      </c>
      <c r="AJ36" s="3">
        <v>2.1000000000000001E-2</v>
      </c>
      <c r="AK36" s="4">
        <f t="shared" si="3"/>
        <v>0.50899999999999757</v>
      </c>
      <c r="AL36" s="8">
        <f>AK36/U36</f>
        <v>7.0317464703119059E-3</v>
      </c>
      <c r="AM36" s="8">
        <f>AK36/N36</f>
        <v>1.7310628862157659E-3</v>
      </c>
      <c r="AN36" s="8">
        <f>(V36-AB36)/N36</f>
        <v>2.0119780029179805E-2</v>
      </c>
      <c r="AO36" s="8">
        <f>N36/U36</f>
        <v>4.0620976431906719</v>
      </c>
      <c r="AP36" s="8">
        <f>AA36/N36</f>
        <v>6.1998578419869478E-2</v>
      </c>
      <c r="AQ36" s="8">
        <f>T36/N36</f>
        <v>0.75382177194181721</v>
      </c>
      <c r="AR36" s="8">
        <f>(AH36-AB36)/AA36</f>
        <v>0.60175534832693378</v>
      </c>
      <c r="AS36" s="8">
        <f>(P36+Q36)/N36</f>
        <v>0.59155758249755985</v>
      </c>
      <c r="AT36" s="8">
        <f>U36/N36</f>
        <v>0.24617822805818276</v>
      </c>
    </row>
    <row r="37" spans="1:46" ht="18" customHeight="1">
      <c r="A37" s="1">
        <v>2006</v>
      </c>
      <c r="B37" s="1" t="s">
        <v>52</v>
      </c>
      <c r="C37" s="1">
        <v>2</v>
      </c>
      <c r="D37" s="1">
        <v>93</v>
      </c>
      <c r="E37" s="1" t="s">
        <v>59</v>
      </c>
      <c r="F37" s="1" t="s">
        <v>58</v>
      </c>
      <c r="G37" s="1">
        <v>0.79200000000000004</v>
      </c>
      <c r="H37" s="1">
        <v>83.921999999999997</v>
      </c>
      <c r="I37" s="1">
        <v>196.107</v>
      </c>
      <c r="J37" s="1">
        <v>0</v>
      </c>
      <c r="K37" s="1">
        <v>0.3</v>
      </c>
      <c r="L37" s="1">
        <v>4.4640000000000004</v>
      </c>
      <c r="M37" s="1">
        <v>3.1059999999999999</v>
      </c>
      <c r="N37" s="2">
        <f t="shared" si="5"/>
        <v>288.69100000000003</v>
      </c>
      <c r="O37" s="1">
        <v>2.1219999999999999</v>
      </c>
      <c r="P37" s="1">
        <v>141.035</v>
      </c>
      <c r="Q37" s="1">
        <v>82.742999999999995</v>
      </c>
      <c r="R37" s="1">
        <v>0</v>
      </c>
      <c r="S37" s="1">
        <v>1.63</v>
      </c>
      <c r="T37" s="2">
        <v>227.53</v>
      </c>
      <c r="U37" s="2">
        <v>61.161000000000001</v>
      </c>
      <c r="V37" s="1">
        <v>16.736000000000001</v>
      </c>
      <c r="W37" s="1">
        <v>3.552</v>
      </c>
      <c r="X37" s="1">
        <v>0.96799999999999997</v>
      </c>
      <c r="Y37" s="1">
        <v>0</v>
      </c>
      <c r="Z37" s="1">
        <v>0</v>
      </c>
      <c r="AA37" s="2">
        <f t="shared" si="4"/>
        <v>21.256</v>
      </c>
      <c r="AB37" s="1">
        <v>5.1710000000000003</v>
      </c>
      <c r="AC37" s="1">
        <v>0.105</v>
      </c>
      <c r="AD37" s="1">
        <v>8.6349999999999998</v>
      </c>
      <c r="AE37" s="1">
        <v>3.1709999999999998</v>
      </c>
      <c r="AF37" s="1">
        <v>1.911</v>
      </c>
      <c r="AG37" s="1">
        <v>0.39700000000000002</v>
      </c>
      <c r="AH37" s="2">
        <f t="shared" si="2"/>
        <v>19.39</v>
      </c>
      <c r="AI37" s="2">
        <f>AA37-SUM(AB37:AG37)</f>
        <v>1.8659999999999997</v>
      </c>
      <c r="AJ37" s="3">
        <v>0.36299999999999999</v>
      </c>
      <c r="AK37" s="4">
        <f t="shared" si="3"/>
        <v>1.5029999999999997</v>
      </c>
      <c r="AL37" s="8">
        <f>AK37/U37</f>
        <v>2.4574483739637998E-2</v>
      </c>
      <c r="AM37" s="8">
        <f>AK37/N37</f>
        <v>5.2062585948297645E-3</v>
      </c>
      <c r="AN37" s="8">
        <f>(V37-AB37)/N37</f>
        <v>4.0060133499139221E-2</v>
      </c>
      <c r="AO37" s="8">
        <f>N37/U37</f>
        <v>4.7201811611974955</v>
      </c>
      <c r="AP37" s="8">
        <f>AA37/N37</f>
        <v>7.3628897333134727E-2</v>
      </c>
      <c r="AQ37" s="8">
        <f>T37/N37</f>
        <v>0.78814372460520066</v>
      </c>
      <c r="AR37" s="8">
        <f>(AH37-AB37)/AA37</f>
        <v>0.66894053443733537</v>
      </c>
      <c r="AS37" s="8">
        <f>(P37+Q37)/N37</f>
        <v>0.77514712962995025</v>
      </c>
      <c r="AT37" s="8">
        <f>U37/N37</f>
        <v>0.21185627539479926</v>
      </c>
    </row>
    <row r="38" spans="1:46" ht="18" customHeight="1">
      <c r="A38" s="1">
        <v>2006</v>
      </c>
      <c r="B38" s="1" t="s">
        <v>35</v>
      </c>
      <c r="C38" s="1">
        <v>3</v>
      </c>
      <c r="D38" s="1">
        <v>109</v>
      </c>
      <c r="E38" s="1" t="s">
        <v>30</v>
      </c>
      <c r="F38" s="1" t="s">
        <v>58</v>
      </c>
      <c r="G38" s="1">
        <v>3.0289999999999999</v>
      </c>
      <c r="H38" s="1">
        <v>134.07300000000001</v>
      </c>
      <c r="I38" s="1">
        <v>53.372</v>
      </c>
      <c r="J38" s="1">
        <v>4.5629999999999997</v>
      </c>
      <c r="K38" s="1">
        <v>0.02</v>
      </c>
      <c r="L38" s="1">
        <v>1.3009999999999999</v>
      </c>
      <c r="M38" s="1">
        <v>2.0099999999999998</v>
      </c>
      <c r="N38" s="2">
        <f t="shared" si="5"/>
        <v>198.36799999999997</v>
      </c>
      <c r="O38" s="1">
        <v>0</v>
      </c>
      <c r="P38" s="1">
        <v>31.591999999999999</v>
      </c>
      <c r="Q38" s="1">
        <v>132.80000000000001</v>
      </c>
      <c r="R38" s="1">
        <v>1.5780000000000001</v>
      </c>
      <c r="S38" s="1">
        <v>16.815999999999999</v>
      </c>
      <c r="T38" s="2">
        <v>182.786</v>
      </c>
      <c r="U38" s="2">
        <v>15.582000000000001</v>
      </c>
      <c r="V38" s="1">
        <v>9.5869999999999997</v>
      </c>
      <c r="W38" s="1">
        <v>2.4470000000000001</v>
      </c>
      <c r="X38" s="1">
        <v>0.14499999999999999</v>
      </c>
      <c r="Y38" s="1">
        <v>0</v>
      </c>
      <c r="Z38" s="1">
        <v>0.02</v>
      </c>
      <c r="AA38" s="2">
        <f t="shared" si="4"/>
        <v>12.198999999999998</v>
      </c>
      <c r="AB38" s="1">
        <v>6.1719999999999997</v>
      </c>
      <c r="AC38" s="1">
        <v>0.20799999999999999</v>
      </c>
      <c r="AD38" s="1">
        <v>7.3999999999999996E-2</v>
      </c>
      <c r="AE38" s="1">
        <v>3.1030000000000002</v>
      </c>
      <c r="AF38" s="1">
        <v>1.7290000000000001</v>
      </c>
      <c r="AG38" s="1">
        <v>0.30399999999999999</v>
      </c>
      <c r="AH38" s="2">
        <f t="shared" si="2"/>
        <v>11.590000000000002</v>
      </c>
      <c r="AI38" s="2">
        <f>AA38-SUM(AB38:AG38)</f>
        <v>0.60899999999999643</v>
      </c>
      <c r="AJ38" s="3">
        <v>0.01</v>
      </c>
      <c r="AK38" s="4">
        <f t="shared" si="3"/>
        <v>0.59899999999999642</v>
      </c>
      <c r="AL38" s="8">
        <f>AK38/U38</f>
        <v>3.8441791811063816E-2</v>
      </c>
      <c r="AM38" s="8">
        <f>AK38/N38</f>
        <v>3.0196402645587821E-3</v>
      </c>
      <c r="AN38" s="8">
        <f>(V38-AB38)/N38</f>
        <v>1.7215478302952093E-2</v>
      </c>
      <c r="AO38" s="8">
        <f>N38/U38</f>
        <v>12.730586574252341</v>
      </c>
      <c r="AP38" s="8">
        <f>AA38/N38</f>
        <v>6.1496814002258426E-2</v>
      </c>
      <c r="AQ38" s="8">
        <f>T38/N38</f>
        <v>0.92144902403613504</v>
      </c>
      <c r="AR38" s="8">
        <f>(AH38-AB38)/AA38</f>
        <v>0.4441347651446842</v>
      </c>
      <c r="AS38" s="8">
        <f>(P38+Q38)/N38</f>
        <v>0.82872237457654474</v>
      </c>
      <c r="AT38" s="8">
        <f>U38/N38</f>
        <v>7.8550975963865163E-2</v>
      </c>
    </row>
    <row r="39" spans="1:46" ht="18" customHeight="1">
      <c r="A39" s="1">
        <v>2006</v>
      </c>
      <c r="B39" s="1" t="s">
        <v>46</v>
      </c>
      <c r="C39" s="1">
        <v>2</v>
      </c>
      <c r="D39" s="1">
        <v>109</v>
      </c>
      <c r="E39" s="1" t="s">
        <v>30</v>
      </c>
      <c r="F39" s="1" t="s">
        <v>58</v>
      </c>
      <c r="G39" s="1">
        <v>0.93700000000000006</v>
      </c>
      <c r="H39" s="1">
        <v>11.372</v>
      </c>
      <c r="I39" s="1">
        <v>112.59399999999999</v>
      </c>
      <c r="J39" s="1">
        <v>15.406000000000001</v>
      </c>
      <c r="K39" s="1">
        <v>46.433</v>
      </c>
      <c r="L39" s="1">
        <v>3.7480000000000002</v>
      </c>
      <c r="M39" s="1">
        <v>6.3959999999999999</v>
      </c>
      <c r="N39" s="2">
        <f t="shared" si="5"/>
        <v>196.88599999999997</v>
      </c>
      <c r="O39" s="1">
        <v>0</v>
      </c>
      <c r="P39" s="1">
        <v>0.83899999999999997</v>
      </c>
      <c r="Q39" s="1">
        <v>28.512</v>
      </c>
      <c r="R39" s="1">
        <v>5.2030000000000003</v>
      </c>
      <c r="S39" s="1">
        <v>13.561</v>
      </c>
      <c r="T39" s="2">
        <v>48.115000000000002</v>
      </c>
      <c r="U39" s="2">
        <v>148.77099999999999</v>
      </c>
      <c r="V39" s="1">
        <v>8.9410000000000007</v>
      </c>
      <c r="W39" s="1">
        <v>0.40500000000000003</v>
      </c>
      <c r="X39" s="1">
        <v>0.89200000000000002</v>
      </c>
      <c r="Y39" s="1">
        <v>2.778</v>
      </c>
      <c r="Z39" s="1">
        <v>0.154</v>
      </c>
      <c r="AA39" s="2">
        <f t="shared" si="4"/>
        <v>13.17</v>
      </c>
      <c r="AB39" s="1">
        <v>1.1180000000000001</v>
      </c>
      <c r="AC39" s="1">
        <v>0</v>
      </c>
      <c r="AD39" s="1">
        <v>0.1</v>
      </c>
      <c r="AE39" s="1">
        <v>3.3559999999999999</v>
      </c>
      <c r="AF39" s="1">
        <v>1.4359999999999999</v>
      </c>
      <c r="AG39" s="1">
        <v>0.3</v>
      </c>
      <c r="AH39" s="2">
        <f t="shared" si="2"/>
        <v>6.31</v>
      </c>
      <c r="AI39" s="2">
        <f>AA39-SUM(AB39:AG39)</f>
        <v>6.86</v>
      </c>
      <c r="AJ39" s="3">
        <v>1.4E-2</v>
      </c>
      <c r="AK39" s="4">
        <f t="shared" si="3"/>
        <v>6.8460000000000001</v>
      </c>
      <c r="AL39" s="8">
        <f>AK39/U39</f>
        <v>4.6017032889474431E-2</v>
      </c>
      <c r="AM39" s="8">
        <f>AK39/N39</f>
        <v>3.4771390550877163E-2</v>
      </c>
      <c r="AN39" s="8">
        <f>(V39-AB39)/N39</f>
        <v>3.9733652976849554E-2</v>
      </c>
      <c r="AO39" s="8">
        <f>N39/U39</f>
        <v>1.3234165260702691</v>
      </c>
      <c r="AP39" s="8">
        <f>AA39/N39</f>
        <v>6.6891500665359663E-2</v>
      </c>
      <c r="AQ39" s="8">
        <f>T39/N39</f>
        <v>0.24437999654622478</v>
      </c>
      <c r="AR39" s="8">
        <f>(AH39-AB39)/AA39</f>
        <v>0.39422930903568709</v>
      </c>
      <c r="AS39" s="8">
        <f>(P39+Q39)/N39</f>
        <v>0.14907611511229851</v>
      </c>
      <c r="AT39" s="8">
        <f>U39/N39</f>
        <v>0.75562000345377534</v>
      </c>
    </row>
    <row r="40" spans="1:46" ht="18" customHeight="1">
      <c r="A40" s="1">
        <v>2006</v>
      </c>
      <c r="B40" s="1" t="s">
        <v>47</v>
      </c>
      <c r="C40" s="1">
        <v>1</v>
      </c>
      <c r="D40" s="1">
        <v>46</v>
      </c>
      <c r="E40" s="1" t="s">
        <v>30</v>
      </c>
      <c r="F40" s="1" t="s">
        <v>58</v>
      </c>
      <c r="G40" s="1">
        <v>6.1420000000000003</v>
      </c>
      <c r="H40" s="1">
        <v>45.46</v>
      </c>
      <c r="I40" s="1">
        <v>49.744999999999997</v>
      </c>
      <c r="J40" s="1">
        <v>78.08</v>
      </c>
      <c r="K40" s="1">
        <v>3.5000000000000003E-2</v>
      </c>
      <c r="L40" s="1">
        <v>0.104</v>
      </c>
      <c r="M40" s="1">
        <v>2.6469999999999998</v>
      </c>
      <c r="N40" s="2">
        <f t="shared" si="5"/>
        <v>182.21300000000002</v>
      </c>
      <c r="O40" s="1">
        <v>0</v>
      </c>
      <c r="P40" s="1">
        <v>9.6069999999999993</v>
      </c>
      <c r="Q40" s="1">
        <v>140.755</v>
      </c>
      <c r="R40" s="1">
        <v>0</v>
      </c>
      <c r="S40" s="1">
        <v>4.6950000000000003</v>
      </c>
      <c r="T40" s="2">
        <v>155.05699999999999</v>
      </c>
      <c r="U40" s="2">
        <v>27.155999999999999</v>
      </c>
      <c r="V40" s="1">
        <v>9.0749999999999993</v>
      </c>
      <c r="W40" s="1">
        <v>3.1970000000000001</v>
      </c>
      <c r="X40" s="1">
        <v>6.4009999999999998</v>
      </c>
      <c r="Y40" s="1">
        <v>8.0000000000000002E-3</v>
      </c>
      <c r="Z40" s="1">
        <v>0</v>
      </c>
      <c r="AA40" s="2">
        <f t="shared" si="4"/>
        <v>18.680999999999997</v>
      </c>
      <c r="AB40" s="1">
        <v>7.88</v>
      </c>
      <c r="AC40" s="1">
        <v>0</v>
      </c>
      <c r="AD40" s="1">
        <v>0.77800000000000002</v>
      </c>
      <c r="AE40" s="1">
        <v>2.54</v>
      </c>
      <c r="AF40" s="1">
        <v>1.853</v>
      </c>
      <c r="AG40" s="1">
        <v>0.112</v>
      </c>
      <c r="AH40" s="2">
        <f t="shared" si="2"/>
        <v>13.163</v>
      </c>
      <c r="AI40" s="2">
        <f>AA40-SUM(AB40:AG40)</f>
        <v>5.5179999999999971</v>
      </c>
      <c r="AJ40" s="3">
        <v>2.2879999999999998</v>
      </c>
      <c r="AK40" s="4">
        <f t="shared" si="3"/>
        <v>3.2299999999999973</v>
      </c>
      <c r="AL40" s="8">
        <f>AK40/U40</f>
        <v>0.11894240683458526</v>
      </c>
      <c r="AM40" s="8">
        <f>AK40/N40</f>
        <v>1.7726506890287725E-2</v>
      </c>
      <c r="AN40" s="8">
        <f>(V40-AB40)/N40</f>
        <v>6.5582587411436022E-3</v>
      </c>
      <c r="AO40" s="8">
        <f>N40/U40</f>
        <v>6.7098615407276485</v>
      </c>
      <c r="AP40" s="8">
        <f>AA40/N40</f>
        <v>0.10252287158435455</v>
      </c>
      <c r="AQ40" s="8">
        <f>T40/N40</f>
        <v>0.85096562813849708</v>
      </c>
      <c r="AR40" s="8">
        <f>(AH40-AB40)/AA40</f>
        <v>0.28280070660028911</v>
      </c>
      <c r="AS40" s="8">
        <f>(P40+Q40)/N40</f>
        <v>0.82519908019735133</v>
      </c>
      <c r="AT40" s="8">
        <f>U40/N40</f>
        <v>0.14903437186150273</v>
      </c>
    </row>
    <row r="41" spans="1:46" ht="18" customHeight="1">
      <c r="A41" s="1">
        <v>2006</v>
      </c>
      <c r="B41" s="1" t="s">
        <v>36</v>
      </c>
      <c r="C41" s="1">
        <v>3</v>
      </c>
      <c r="D41" s="1">
        <v>84</v>
      </c>
      <c r="E41" s="1" t="s">
        <v>30</v>
      </c>
      <c r="F41" s="1" t="s">
        <v>58</v>
      </c>
      <c r="G41" s="1">
        <v>1.554</v>
      </c>
      <c r="H41" s="1">
        <v>12.661</v>
      </c>
      <c r="I41" s="1">
        <v>53.942</v>
      </c>
      <c r="J41" s="1">
        <v>1.3049999999999999</v>
      </c>
      <c r="K41" s="1">
        <v>3.7919999999999998</v>
      </c>
      <c r="L41" s="1">
        <v>3.5630000000000002</v>
      </c>
      <c r="M41" s="1">
        <v>13.32</v>
      </c>
      <c r="N41" s="2">
        <f t="shared" si="5"/>
        <v>90.137</v>
      </c>
      <c r="O41" s="1">
        <v>0</v>
      </c>
      <c r="P41" s="1">
        <v>9.5000000000000001E-2</v>
      </c>
      <c r="Q41" s="1">
        <v>42.774000000000001</v>
      </c>
      <c r="R41" s="1">
        <v>12.319000000000001</v>
      </c>
      <c r="S41" s="1">
        <v>2.89</v>
      </c>
      <c r="T41" s="2">
        <v>58.078000000000003</v>
      </c>
      <c r="U41" s="2">
        <v>32.058999999999997</v>
      </c>
      <c r="V41" s="1">
        <v>5.5940000000000003</v>
      </c>
      <c r="W41" s="1">
        <v>0.38200000000000001</v>
      </c>
      <c r="X41" s="1">
        <v>0.254</v>
      </c>
      <c r="Y41" s="1">
        <v>1.607</v>
      </c>
      <c r="Z41" s="1">
        <v>7.6999999999999999E-2</v>
      </c>
      <c r="AA41" s="2">
        <f t="shared" si="4"/>
        <v>7.9140000000000006</v>
      </c>
      <c r="AB41" s="1">
        <v>2.173</v>
      </c>
      <c r="AC41" s="1">
        <v>0</v>
      </c>
      <c r="AD41" s="1">
        <v>1.931</v>
      </c>
      <c r="AE41" s="1">
        <v>2.093</v>
      </c>
      <c r="AF41" s="1">
        <v>0.95299999999999996</v>
      </c>
      <c r="AG41" s="1">
        <v>0.23300000000000001</v>
      </c>
      <c r="AH41" s="2">
        <f t="shared" si="2"/>
        <v>7.383</v>
      </c>
      <c r="AI41" s="2">
        <f>AA41-SUM(AB41:AG41)</f>
        <v>0.53100000000000058</v>
      </c>
      <c r="AJ41" s="3">
        <v>8.0000000000000002E-3</v>
      </c>
      <c r="AK41" s="4">
        <f t="shared" si="3"/>
        <v>0.52300000000000058</v>
      </c>
      <c r="AL41" s="8">
        <f>AK41/U41</f>
        <v>1.6313671667862399E-2</v>
      </c>
      <c r="AM41" s="8">
        <f>AK41/N41</f>
        <v>5.802278753453083E-3</v>
      </c>
      <c r="AN41" s="8">
        <f>(V41-AB41)/N41</f>
        <v>3.7953337697061142E-2</v>
      </c>
      <c r="AO41" s="8">
        <f>N41/U41</f>
        <v>2.8115973673539414</v>
      </c>
      <c r="AP41" s="8">
        <f>AA41/N41</f>
        <v>8.7799682705215404E-2</v>
      </c>
      <c r="AQ41" s="8">
        <f>T41/N41</f>
        <v>0.64433029721424062</v>
      </c>
      <c r="AR41" s="8">
        <f>(AH41-AB41)/AA41</f>
        <v>0.65832701541571892</v>
      </c>
      <c r="AS41" s="8">
        <f>(P41+Q41)/N41</f>
        <v>0.47559825598810701</v>
      </c>
      <c r="AT41" s="8">
        <f>U41/N41</f>
        <v>0.35566970278575943</v>
      </c>
    </row>
    <row r="42" spans="1:46" ht="18" customHeight="1">
      <c r="A42" s="1">
        <v>2007</v>
      </c>
      <c r="B42" s="1" t="s">
        <v>51</v>
      </c>
      <c r="C42" s="1">
        <v>132</v>
      </c>
      <c r="D42" s="1">
        <v>2461</v>
      </c>
      <c r="E42" s="1" t="s">
        <v>59</v>
      </c>
      <c r="F42" s="1" t="s">
        <v>56</v>
      </c>
      <c r="G42" s="1">
        <v>216.89500000000001</v>
      </c>
      <c r="H42" s="1">
        <v>434.798</v>
      </c>
      <c r="I42" s="1">
        <v>3822.7310000000002</v>
      </c>
      <c r="J42" s="1">
        <v>36.343000000000004</v>
      </c>
      <c r="K42" s="1">
        <v>224.357</v>
      </c>
      <c r="L42" s="1">
        <v>78.784000000000006</v>
      </c>
      <c r="M42" s="1">
        <v>288.113</v>
      </c>
      <c r="N42" s="2">
        <f t="shared" si="5"/>
        <v>5102.0209999999997</v>
      </c>
      <c r="O42" s="1">
        <v>1.1830000000000001</v>
      </c>
      <c r="P42" s="1">
        <v>105.587</v>
      </c>
      <c r="Q42" s="1">
        <v>3608.4609999999998</v>
      </c>
      <c r="R42" s="1">
        <v>469.08600000000001</v>
      </c>
      <c r="S42" s="1">
        <v>458.06599999999997</v>
      </c>
      <c r="T42" s="2">
        <v>4642.3829999999998</v>
      </c>
      <c r="U42" s="2">
        <v>459.63799999999998</v>
      </c>
      <c r="V42" s="1">
        <v>298.678</v>
      </c>
      <c r="W42" s="1">
        <v>44.662999999999997</v>
      </c>
      <c r="X42" s="1">
        <v>12.882999999999999</v>
      </c>
      <c r="Y42" s="1">
        <v>3.3809999999999998</v>
      </c>
      <c r="Z42" s="1">
        <v>3.69</v>
      </c>
      <c r="AA42" s="2">
        <f t="shared" si="4"/>
        <v>363.29499999999996</v>
      </c>
      <c r="AB42" s="1">
        <v>150.61000000000001</v>
      </c>
      <c r="AC42" s="1">
        <v>2.4470000000000001</v>
      </c>
      <c r="AD42" s="1">
        <v>78.474999999999994</v>
      </c>
      <c r="AE42" s="1">
        <v>73.98</v>
      </c>
      <c r="AF42" s="1">
        <v>17.170999999999999</v>
      </c>
      <c r="AG42" s="1">
        <v>4.8890000000000002</v>
      </c>
      <c r="AH42" s="2">
        <f t="shared" si="2"/>
        <v>327.572</v>
      </c>
      <c r="AI42" s="2">
        <f>AA42-SUM(AB42:AG42)</f>
        <v>35.722999999999956</v>
      </c>
      <c r="AJ42" s="3">
        <v>10.568</v>
      </c>
      <c r="AK42" s="4">
        <f t="shared" si="3"/>
        <v>25.154999999999959</v>
      </c>
      <c r="AL42" s="8">
        <f>AK42/U42</f>
        <v>5.4727851047998557E-2</v>
      </c>
      <c r="AM42" s="8">
        <f>AK42/N42</f>
        <v>4.9303991496702894E-3</v>
      </c>
      <c r="AN42" s="8">
        <f>(V42-AB42)/N42</f>
        <v>2.9021440719275753E-2</v>
      </c>
      <c r="AO42" s="8">
        <f>N42/U42</f>
        <v>11.100085284506504</v>
      </c>
      <c r="AP42" s="8">
        <f>AA42/N42</f>
        <v>7.1206096564479057E-2</v>
      </c>
      <c r="AQ42" s="8">
        <f>T42/N42</f>
        <v>0.90991060209277852</v>
      </c>
      <c r="AR42" s="8">
        <f>(AH42-AB42)/AA42</f>
        <v>0.48710276772320016</v>
      </c>
      <c r="AS42" s="8">
        <f>(P42+Q42)/N42</f>
        <v>0.72795623538201826</v>
      </c>
      <c r="AT42" s="8">
        <f>U42/N42</f>
        <v>9.0089397907221466E-2</v>
      </c>
    </row>
    <row r="43" spans="1:46" ht="18" customHeight="1">
      <c r="A43" s="1">
        <v>2007</v>
      </c>
      <c r="B43" s="1" t="s">
        <v>42</v>
      </c>
      <c r="C43" s="1">
        <v>146</v>
      </c>
      <c r="D43" s="1">
        <v>2665</v>
      </c>
      <c r="E43" s="1" t="s">
        <v>59</v>
      </c>
      <c r="F43" s="1" t="s">
        <v>56</v>
      </c>
      <c r="G43" s="1">
        <v>70.004000000000005</v>
      </c>
      <c r="H43" s="1">
        <v>198.39099999999999</v>
      </c>
      <c r="I43" s="1">
        <v>3881.0729999999999</v>
      </c>
      <c r="J43" s="1">
        <v>384.39</v>
      </c>
      <c r="K43" s="1">
        <v>306.30900000000003</v>
      </c>
      <c r="L43" s="1">
        <v>48.546999999999997</v>
      </c>
      <c r="M43" s="1">
        <v>162.946</v>
      </c>
      <c r="N43" s="2">
        <f t="shared" si="5"/>
        <v>5051.66</v>
      </c>
      <c r="O43" s="1">
        <v>5.2930000000000001</v>
      </c>
      <c r="P43" s="1">
        <v>234.77500000000001</v>
      </c>
      <c r="Q43" s="1">
        <v>3630.123</v>
      </c>
      <c r="R43" s="1">
        <v>609.72299999999996</v>
      </c>
      <c r="S43" s="1">
        <v>184.89</v>
      </c>
      <c r="T43" s="2">
        <v>4664.8040000000001</v>
      </c>
      <c r="U43" s="2">
        <v>386.85599999999999</v>
      </c>
      <c r="V43" s="1">
        <v>261.26400000000001</v>
      </c>
      <c r="W43" s="1">
        <v>43.335000000000001</v>
      </c>
      <c r="X43" s="1">
        <v>27.148</v>
      </c>
      <c r="Y43" s="1">
        <v>8.7759999999999998</v>
      </c>
      <c r="Z43" s="1">
        <v>0.502</v>
      </c>
      <c r="AA43" s="2">
        <f t="shared" si="4"/>
        <v>341.02500000000003</v>
      </c>
      <c r="AB43" s="1">
        <v>148.066</v>
      </c>
      <c r="AC43" s="1">
        <v>1.226</v>
      </c>
      <c r="AD43" s="1">
        <v>80.370999999999995</v>
      </c>
      <c r="AE43" s="1">
        <v>78.605000000000004</v>
      </c>
      <c r="AF43" s="1">
        <v>20.946000000000002</v>
      </c>
      <c r="AG43" s="1">
        <v>4.851</v>
      </c>
      <c r="AH43" s="2">
        <f t="shared" si="2"/>
        <v>334.06500000000005</v>
      </c>
      <c r="AI43" s="2">
        <f>AA43-SUM(AB43:AG43)</f>
        <v>6.9599999999999795</v>
      </c>
      <c r="AJ43" s="3">
        <v>1.4450000000000001</v>
      </c>
      <c r="AK43" s="4">
        <f t="shared" si="3"/>
        <v>5.5149999999999793</v>
      </c>
      <c r="AL43" s="8">
        <f>AK43/U43</f>
        <v>1.425595053456578E-2</v>
      </c>
      <c r="AM43" s="8">
        <f>AK43/N43</f>
        <v>1.0917203453914119E-3</v>
      </c>
      <c r="AN43" s="8">
        <f>(V43-AB43)/N43</f>
        <v>2.2408079720329557E-2</v>
      </c>
      <c r="AO43" s="8">
        <f>N43/U43</f>
        <v>13.058243894368964</v>
      </c>
      <c r="AP43" s="8">
        <f>AA43/N43</f>
        <v>6.750751238206848E-2</v>
      </c>
      <c r="AQ43" s="8">
        <f>T43/N43</f>
        <v>0.92342002430884107</v>
      </c>
      <c r="AR43" s="8">
        <f>(AH43-AB43)/AA43</f>
        <v>0.54541162671358412</v>
      </c>
      <c r="AS43" s="8">
        <f>(P43+Q43)/N43</f>
        <v>0.76507484668406034</v>
      </c>
      <c r="AT43" s="8">
        <f>U43/N43</f>
        <v>7.6579975691158944E-2</v>
      </c>
    </row>
    <row r="44" spans="1:46" ht="18" customHeight="1">
      <c r="A44" s="1">
        <v>2007</v>
      </c>
      <c r="B44" s="1" t="s">
        <v>54</v>
      </c>
      <c r="C44" s="1">
        <v>112</v>
      </c>
      <c r="D44" s="1">
        <v>2317</v>
      </c>
      <c r="E44" s="1" t="s">
        <v>29</v>
      </c>
      <c r="F44" s="1" t="s">
        <v>56</v>
      </c>
      <c r="G44" s="1">
        <v>131.87899999999999</v>
      </c>
      <c r="H44" s="1">
        <v>1127.7170000000001</v>
      </c>
      <c r="I44" s="1">
        <v>2739.68</v>
      </c>
      <c r="J44" s="1">
        <v>459.93400000000003</v>
      </c>
      <c r="K44" s="1">
        <v>132.70599999999999</v>
      </c>
      <c r="L44" s="1">
        <v>101.26300000000001</v>
      </c>
      <c r="M44" s="1">
        <v>141.696</v>
      </c>
      <c r="N44" s="2">
        <f t="shared" si="5"/>
        <v>4834.875</v>
      </c>
      <c r="O44" s="1">
        <v>8.8819999999999997</v>
      </c>
      <c r="P44" s="1">
        <v>35.619</v>
      </c>
      <c r="Q44" s="1">
        <v>4096.7790000000005</v>
      </c>
      <c r="R44" s="1">
        <v>171.70099999999999</v>
      </c>
      <c r="S44" s="1">
        <v>96.956000000000003</v>
      </c>
      <c r="T44" s="2">
        <v>4409.9369999999999</v>
      </c>
      <c r="U44" s="2">
        <v>424.93799999999999</v>
      </c>
      <c r="V44" s="1">
        <v>240.82</v>
      </c>
      <c r="W44" s="1">
        <v>48.848999999999997</v>
      </c>
      <c r="X44" s="1">
        <v>49.16</v>
      </c>
      <c r="Y44" s="1">
        <v>4.319</v>
      </c>
      <c r="Z44" s="1">
        <v>2.7029999999999998</v>
      </c>
      <c r="AA44" s="2">
        <f t="shared" si="4"/>
        <v>345.85099999999994</v>
      </c>
      <c r="AB44" s="1">
        <v>111.374</v>
      </c>
      <c r="AC44" s="1">
        <v>3.1469999999999998</v>
      </c>
      <c r="AD44" s="1">
        <v>60.451000000000001</v>
      </c>
      <c r="AE44" s="1">
        <v>90.766000000000005</v>
      </c>
      <c r="AF44" s="1">
        <v>29.626999999999999</v>
      </c>
      <c r="AG44" s="1">
        <v>15.071</v>
      </c>
      <c r="AH44" s="2">
        <f t="shared" si="2"/>
        <v>310.43600000000004</v>
      </c>
      <c r="AI44" s="2">
        <f>AA44-SUM(AB44:AG44)</f>
        <v>35.414999999999907</v>
      </c>
      <c r="AJ44" s="3">
        <v>7.532</v>
      </c>
      <c r="AK44" s="4">
        <f t="shared" si="3"/>
        <v>27.882999999999907</v>
      </c>
      <c r="AL44" s="8">
        <f>AK44/U44</f>
        <v>6.5616631132070807E-2</v>
      </c>
      <c r="AM44" s="8">
        <f>AK44/N44</f>
        <v>5.7670570593862111E-3</v>
      </c>
      <c r="AN44" s="8">
        <f>(V44-AB44)/N44</f>
        <v>2.6773391245895704E-2</v>
      </c>
      <c r="AO44" s="8">
        <f>N44/U44</f>
        <v>11.377836296118494</v>
      </c>
      <c r="AP44" s="8">
        <f>AA44/N44</f>
        <v>7.1532562889423196E-2</v>
      </c>
      <c r="AQ44" s="8">
        <f>T44/N44</f>
        <v>0.91210982703792753</v>
      </c>
      <c r="AR44" s="8">
        <f>(AH44-AB44)/AA44</f>
        <v>0.57557156116362274</v>
      </c>
      <c r="AS44" s="8">
        <f>(P44+Q44)/N44</f>
        <v>0.85470627472271776</v>
      </c>
      <c r="AT44" s="8">
        <f>U44/N44</f>
        <v>8.7890172962072438E-2</v>
      </c>
    </row>
    <row r="45" spans="1:46" ht="18" customHeight="1">
      <c r="A45" s="1">
        <v>2007</v>
      </c>
      <c r="B45" s="1" t="s">
        <v>40</v>
      </c>
      <c r="C45" s="1">
        <v>105</v>
      </c>
      <c r="D45" s="1">
        <v>1384</v>
      </c>
      <c r="E45" s="1" t="s">
        <v>30</v>
      </c>
      <c r="F45" s="1" t="s">
        <v>56</v>
      </c>
      <c r="G45" s="1">
        <v>49.167999999999999</v>
      </c>
      <c r="H45" s="1">
        <v>282.82400000000001</v>
      </c>
      <c r="I45" s="1">
        <v>3067.5929999999998</v>
      </c>
      <c r="J45" s="1">
        <v>109.75700000000001</v>
      </c>
      <c r="K45" s="1">
        <v>111.236</v>
      </c>
      <c r="L45" s="1">
        <v>49.826000000000001</v>
      </c>
      <c r="M45" s="1">
        <v>255.458</v>
      </c>
      <c r="N45" s="2">
        <f t="shared" si="5"/>
        <v>3925.8620000000001</v>
      </c>
      <c r="O45" s="1">
        <v>0</v>
      </c>
      <c r="P45" s="1">
        <v>54.295999999999999</v>
      </c>
      <c r="Q45" s="1">
        <v>2443.46</v>
      </c>
      <c r="R45" s="1">
        <v>530.60199999999998</v>
      </c>
      <c r="S45" s="1">
        <v>574.83299999999997</v>
      </c>
      <c r="T45" s="2">
        <v>3603.1909999999998</v>
      </c>
      <c r="U45" s="2">
        <v>322.67099999999999</v>
      </c>
      <c r="V45" s="1">
        <v>227.965</v>
      </c>
      <c r="W45" s="1">
        <v>35.338999999999999</v>
      </c>
      <c r="X45" s="1">
        <v>18.872</v>
      </c>
      <c r="Y45" s="1">
        <v>0.58299999999999996</v>
      </c>
      <c r="Z45" s="1">
        <v>10.378</v>
      </c>
      <c r="AA45" s="2">
        <f t="shared" si="4"/>
        <v>293.137</v>
      </c>
      <c r="AB45" s="1">
        <v>111.346</v>
      </c>
      <c r="AC45" s="1">
        <v>2.4809999999999999</v>
      </c>
      <c r="AD45" s="1">
        <v>43.335999999999999</v>
      </c>
      <c r="AE45" s="1">
        <v>49.511000000000003</v>
      </c>
      <c r="AF45" s="1">
        <v>17.013000000000002</v>
      </c>
      <c r="AG45" s="1">
        <v>2.468</v>
      </c>
      <c r="AH45" s="2">
        <f t="shared" si="2"/>
        <v>226.155</v>
      </c>
      <c r="AI45" s="2">
        <f>AA45-SUM(AB45:AG45)</f>
        <v>66.981999999999999</v>
      </c>
      <c r="AJ45" s="3">
        <v>13.593</v>
      </c>
      <c r="AK45" s="4">
        <f t="shared" si="3"/>
        <v>53.388999999999996</v>
      </c>
      <c r="AL45" s="8">
        <f>AK45/U45</f>
        <v>0.16545955477870647</v>
      </c>
      <c r="AM45" s="8">
        <f>AK45/N45</f>
        <v>1.3599306343422157E-2</v>
      </c>
      <c r="AN45" s="8">
        <f>(V45-AB45)/N45</f>
        <v>2.9705323314981526E-2</v>
      </c>
      <c r="AO45" s="8">
        <f>N45/U45</f>
        <v>12.166764289322561</v>
      </c>
      <c r="AP45" s="8">
        <f>AA45/N45</f>
        <v>7.4668187521619453E-2</v>
      </c>
      <c r="AQ45" s="8">
        <f>T45/N45</f>
        <v>0.91780887866155247</v>
      </c>
      <c r="AR45" s="8">
        <f>(AH45-AB45)/AA45</f>
        <v>0.39165646097217344</v>
      </c>
      <c r="AS45" s="8">
        <f>(P45+Q45)/N45</f>
        <v>0.63623122768961304</v>
      </c>
      <c r="AT45" s="8">
        <f>U45/N45</f>
        <v>8.2191121338447456E-2</v>
      </c>
    </row>
    <row r="46" spans="1:46" ht="18" customHeight="1">
      <c r="A46" s="1">
        <v>2007</v>
      </c>
      <c r="B46" s="1" t="s">
        <v>37</v>
      </c>
      <c r="C46" s="1">
        <v>81</v>
      </c>
      <c r="D46" s="1">
        <v>1884</v>
      </c>
      <c r="E46" s="1" t="s">
        <v>59</v>
      </c>
      <c r="F46" s="1" t="s">
        <v>56</v>
      </c>
      <c r="G46" s="1">
        <v>49.167999999999999</v>
      </c>
      <c r="H46" s="1">
        <v>282.82400000000001</v>
      </c>
      <c r="I46" s="1">
        <v>3067.5929999999998</v>
      </c>
      <c r="J46" s="1">
        <v>109.75700000000001</v>
      </c>
      <c r="K46" s="1">
        <v>111.236</v>
      </c>
      <c r="L46" s="1">
        <v>49.826000000000001</v>
      </c>
      <c r="M46" s="1">
        <v>255.458</v>
      </c>
      <c r="N46" s="2">
        <f t="shared" si="5"/>
        <v>3925.8620000000001</v>
      </c>
      <c r="O46" s="1">
        <v>0</v>
      </c>
      <c r="P46" s="1">
        <v>54.295999999999999</v>
      </c>
      <c r="Q46" s="1">
        <v>2443.46</v>
      </c>
      <c r="R46" s="1">
        <v>530.60199999999998</v>
      </c>
      <c r="S46" s="1">
        <v>574.83299999999997</v>
      </c>
      <c r="T46" s="2">
        <v>3603.1909999999998</v>
      </c>
      <c r="U46" s="2">
        <v>322.67099999999999</v>
      </c>
      <c r="V46" s="1">
        <v>227.965</v>
      </c>
      <c r="W46" s="1">
        <v>35.338999999999999</v>
      </c>
      <c r="X46" s="1">
        <v>18.872</v>
      </c>
      <c r="Y46" s="1">
        <v>0.58299999999999996</v>
      </c>
      <c r="Z46" s="1">
        <v>10.378</v>
      </c>
      <c r="AA46" s="2">
        <f t="shared" si="4"/>
        <v>293.137</v>
      </c>
      <c r="AB46" s="1">
        <v>111.346</v>
      </c>
      <c r="AC46" s="1">
        <v>2.4809999999999999</v>
      </c>
      <c r="AD46" s="1">
        <v>43.335999999999999</v>
      </c>
      <c r="AE46" s="1">
        <v>49.511000000000003</v>
      </c>
      <c r="AF46" s="1">
        <v>17.013000000000002</v>
      </c>
      <c r="AG46" s="1">
        <v>2.468</v>
      </c>
      <c r="AH46" s="2">
        <f t="shared" si="2"/>
        <v>226.155</v>
      </c>
      <c r="AI46" s="2">
        <f>AA46-SUM(AB46:AG46)</f>
        <v>66.981999999999999</v>
      </c>
      <c r="AJ46" s="3">
        <v>13.593</v>
      </c>
      <c r="AK46" s="4">
        <f t="shared" si="3"/>
        <v>53.388999999999996</v>
      </c>
      <c r="AL46" s="8">
        <f>AK46/U46</f>
        <v>0.16545955477870647</v>
      </c>
      <c r="AM46" s="8">
        <f>AK46/N46</f>
        <v>1.3599306343422157E-2</v>
      </c>
      <c r="AN46" s="8">
        <f>(V46-AB46)/N46</f>
        <v>2.9705323314981526E-2</v>
      </c>
      <c r="AO46" s="8">
        <f>N46/U46</f>
        <v>12.166764289322561</v>
      </c>
      <c r="AP46" s="8">
        <f>AA46/N46</f>
        <v>7.4668187521619453E-2</v>
      </c>
      <c r="AQ46" s="8">
        <f>T46/N46</f>
        <v>0.91780887866155247</v>
      </c>
      <c r="AR46" s="8">
        <f>(AH46-AB46)/AA46</f>
        <v>0.39165646097217344</v>
      </c>
      <c r="AS46" s="8">
        <f>(P46+Q46)/N46</f>
        <v>0.63623122768961304</v>
      </c>
      <c r="AT46" s="8">
        <f>U46/N46</f>
        <v>8.2191121338447456E-2</v>
      </c>
    </row>
    <row r="47" spans="1:46" ht="18" customHeight="1">
      <c r="A47" s="1">
        <v>2007</v>
      </c>
      <c r="B47" s="1" t="s">
        <v>53</v>
      </c>
      <c r="C47" s="1">
        <v>92</v>
      </c>
      <c r="D47" s="1">
        <v>951</v>
      </c>
      <c r="E47" s="1" t="s">
        <v>29</v>
      </c>
      <c r="F47" s="1" t="s">
        <v>56</v>
      </c>
      <c r="G47" s="1">
        <v>204.928</v>
      </c>
      <c r="H47" s="1">
        <v>76.923000000000002</v>
      </c>
      <c r="I47" s="1">
        <v>1985.0450000000001</v>
      </c>
      <c r="J47" s="1">
        <v>3.2909999999999999</v>
      </c>
      <c r="K47" s="1">
        <v>378.75700000000001</v>
      </c>
      <c r="L47" s="1">
        <v>90.337999999999994</v>
      </c>
      <c r="M47" s="1">
        <v>26.004000000000001</v>
      </c>
      <c r="N47" s="2">
        <f t="shared" si="5"/>
        <v>2765.2860000000005</v>
      </c>
      <c r="O47" s="1">
        <v>0</v>
      </c>
      <c r="P47" s="1">
        <v>116.056</v>
      </c>
      <c r="Q47" s="1">
        <v>2072.2840000000001</v>
      </c>
      <c r="R47" s="1">
        <v>280.69200000000001</v>
      </c>
      <c r="S47" s="1">
        <v>23.469000000000001</v>
      </c>
      <c r="T47" s="2">
        <v>2492.5010000000002</v>
      </c>
      <c r="U47" s="2">
        <v>272.78500000000003</v>
      </c>
      <c r="V47" s="1">
        <v>168.07499999999999</v>
      </c>
      <c r="W47" s="1">
        <v>26.48</v>
      </c>
      <c r="X47" s="1">
        <v>7.8780000000000001</v>
      </c>
      <c r="Y47" s="1">
        <v>18.89</v>
      </c>
      <c r="Z47" s="1">
        <v>1.5469999999999999</v>
      </c>
      <c r="AA47" s="2">
        <f t="shared" si="4"/>
        <v>222.86999999999998</v>
      </c>
      <c r="AB47" s="1">
        <v>103.627</v>
      </c>
      <c r="AC47" s="1">
        <v>2.7749999999999999</v>
      </c>
      <c r="AD47" s="1">
        <v>36.524000000000001</v>
      </c>
      <c r="AE47" s="1">
        <v>32.924999999999997</v>
      </c>
      <c r="AF47" s="1">
        <v>9.84</v>
      </c>
      <c r="AG47" s="1">
        <v>4.3550000000000004</v>
      </c>
      <c r="AH47" s="2">
        <f t="shared" si="2"/>
        <v>190.04599999999999</v>
      </c>
      <c r="AI47" s="2">
        <f>AA47-SUM(AB47:AG47)</f>
        <v>32.823999999999984</v>
      </c>
      <c r="AJ47" s="3">
        <v>4.2370000000000001</v>
      </c>
      <c r="AK47" s="4">
        <f t="shared" si="3"/>
        <v>28.586999999999982</v>
      </c>
      <c r="AL47" s="8">
        <f>AK47/U47</f>
        <v>0.10479681800685514</v>
      </c>
      <c r="AM47" s="8">
        <f>AK47/N47</f>
        <v>1.0337809543027368E-2</v>
      </c>
      <c r="AN47" s="8">
        <f>(V47-AB47)/N47</f>
        <v>2.3306088411831537E-2</v>
      </c>
      <c r="AO47" s="8">
        <f>N47/U47</f>
        <v>10.137236284986345</v>
      </c>
      <c r="AP47" s="8">
        <f>AA47/N47</f>
        <v>8.0595641825113182E-2</v>
      </c>
      <c r="AQ47" s="8">
        <f>T47/N47</f>
        <v>0.90135378402089328</v>
      </c>
      <c r="AR47" s="8">
        <f>(AH47-AB47)/AA47</f>
        <v>0.38775519361062505</v>
      </c>
      <c r="AS47" s="8">
        <f>(P47+Q47)/N47</f>
        <v>0.79136118289392121</v>
      </c>
      <c r="AT47" s="8">
        <f>U47/N47</f>
        <v>9.8646215979106666E-2</v>
      </c>
    </row>
    <row r="48" spans="1:46" ht="18" customHeight="1">
      <c r="A48" s="1">
        <v>2007</v>
      </c>
      <c r="B48" s="1" t="s">
        <v>48</v>
      </c>
      <c r="C48" s="1">
        <v>79</v>
      </c>
      <c r="D48" s="1">
        <v>796</v>
      </c>
      <c r="E48" s="1" t="s">
        <v>30</v>
      </c>
      <c r="F48" s="1" t="s">
        <v>56</v>
      </c>
      <c r="G48" s="1">
        <v>64.963999999999999</v>
      </c>
      <c r="H48" s="1">
        <v>684.73099999999999</v>
      </c>
      <c r="I48" s="1">
        <v>1214.7280000000001</v>
      </c>
      <c r="J48" s="1">
        <v>488.26600000000002</v>
      </c>
      <c r="K48" s="1">
        <v>208.33099999999999</v>
      </c>
      <c r="L48" s="1">
        <v>50.841000000000001</v>
      </c>
      <c r="M48" s="1">
        <v>30.966999999999999</v>
      </c>
      <c r="N48" s="2">
        <f t="shared" si="5"/>
        <v>2742.828</v>
      </c>
      <c r="O48" s="1">
        <v>0</v>
      </c>
      <c r="P48" s="1">
        <v>145.31</v>
      </c>
      <c r="Q48" s="1">
        <v>2241.6529999999998</v>
      </c>
      <c r="R48" s="1">
        <v>128.23699999999999</v>
      </c>
      <c r="S48" s="1">
        <v>30.16</v>
      </c>
      <c r="T48" s="2">
        <v>2545.36</v>
      </c>
      <c r="U48" s="2">
        <v>197.46799999999999</v>
      </c>
      <c r="V48" s="1">
        <v>112.31</v>
      </c>
      <c r="W48" s="1">
        <v>20.91</v>
      </c>
      <c r="X48" s="1">
        <v>52.478000000000002</v>
      </c>
      <c r="Y48" s="1">
        <v>4.0979999999999999</v>
      </c>
      <c r="Z48" s="1">
        <v>0.122</v>
      </c>
      <c r="AA48" s="2">
        <f t="shared" si="4"/>
        <v>189.91800000000003</v>
      </c>
      <c r="AB48" s="1">
        <v>85.498000000000005</v>
      </c>
      <c r="AC48" s="1">
        <v>3.9820000000000002</v>
      </c>
      <c r="AD48" s="1">
        <v>16.850000000000001</v>
      </c>
      <c r="AE48" s="1">
        <v>27.271999999999998</v>
      </c>
      <c r="AF48" s="1">
        <v>17.64</v>
      </c>
      <c r="AG48" s="1">
        <v>7.8769999999999998</v>
      </c>
      <c r="AH48" s="2">
        <f t="shared" si="2"/>
        <v>159.11900000000003</v>
      </c>
      <c r="AI48" s="2">
        <f>AA48-SUM(AB48:AG48)</f>
        <v>30.799000000000007</v>
      </c>
      <c r="AJ48" s="3">
        <v>3.7440000000000002</v>
      </c>
      <c r="AK48" s="4">
        <f t="shared" si="3"/>
        <v>27.055000000000007</v>
      </c>
      <c r="AL48" s="8">
        <f>AK48/U48</f>
        <v>0.1370095407863553</v>
      </c>
      <c r="AM48" s="8">
        <f>AK48/N48</f>
        <v>9.8639068873440146E-3</v>
      </c>
      <c r="AN48" s="8">
        <f>(V48-AB48)/N48</f>
        <v>9.7753121960254159E-3</v>
      </c>
      <c r="AO48" s="8">
        <f>N48/U48</f>
        <v>13.889987238438634</v>
      </c>
      <c r="AP48" s="8">
        <f>AA48/N48</f>
        <v>6.9241673192777686E-2</v>
      </c>
      <c r="AQ48" s="8">
        <f>T48/N48</f>
        <v>0.92800569339382566</v>
      </c>
      <c r="AR48" s="8">
        <f>(AH48-AB48)/AA48</f>
        <v>0.38764624732779418</v>
      </c>
      <c r="AS48" s="8">
        <f>(P48+Q48)/N48</f>
        <v>0.87025617355517726</v>
      </c>
      <c r="AT48" s="8">
        <f>U48/N48</f>
        <v>7.1994306606174355E-2</v>
      </c>
    </row>
    <row r="49" spans="1:46" ht="18" customHeight="1">
      <c r="A49" s="1">
        <v>2007</v>
      </c>
      <c r="B49" s="1" t="s">
        <v>38</v>
      </c>
      <c r="C49" s="1">
        <v>84</v>
      </c>
      <c r="D49" s="1">
        <v>857</v>
      </c>
      <c r="E49" s="1" t="s">
        <v>29</v>
      </c>
      <c r="F49" s="1" t="s">
        <v>56</v>
      </c>
      <c r="G49" s="1">
        <v>99.084000000000003</v>
      </c>
      <c r="H49" s="1">
        <v>115.425</v>
      </c>
      <c r="I49" s="1">
        <v>1662.59</v>
      </c>
      <c r="J49" s="1">
        <v>19.811</v>
      </c>
      <c r="K49" s="1">
        <v>116.209</v>
      </c>
      <c r="L49" s="1">
        <v>41.472000000000001</v>
      </c>
      <c r="M49" s="1">
        <v>10.648</v>
      </c>
      <c r="N49" s="2">
        <f t="shared" si="5"/>
        <v>2065.239</v>
      </c>
      <c r="O49" s="1">
        <v>0</v>
      </c>
      <c r="P49" s="1">
        <v>26.548999999999999</v>
      </c>
      <c r="Q49" s="1">
        <v>1419.7829999999999</v>
      </c>
      <c r="R49" s="1">
        <v>177.88200000000001</v>
      </c>
      <c r="S49" s="1">
        <v>80.971000000000004</v>
      </c>
      <c r="T49" s="2">
        <v>1705.1849999999999</v>
      </c>
      <c r="U49" s="2">
        <v>360.05399999999997</v>
      </c>
      <c r="V49" s="1">
        <v>135.077</v>
      </c>
      <c r="W49" s="1">
        <v>23.878</v>
      </c>
      <c r="X49" s="1">
        <v>7.484</v>
      </c>
      <c r="Y49" s="1">
        <v>6.1849999999999996</v>
      </c>
      <c r="Z49" s="1">
        <v>0.39700000000000002</v>
      </c>
      <c r="AA49" s="2">
        <f t="shared" si="4"/>
        <v>173.02099999999999</v>
      </c>
      <c r="AB49" s="1">
        <v>56.320999999999998</v>
      </c>
      <c r="AC49" s="1">
        <v>0.40899999999999997</v>
      </c>
      <c r="AD49" s="1">
        <v>4.2149999999999999</v>
      </c>
      <c r="AE49" s="1">
        <v>21.821000000000002</v>
      </c>
      <c r="AF49" s="1">
        <v>8.4770000000000003</v>
      </c>
      <c r="AG49" s="1">
        <v>5.9640000000000004</v>
      </c>
      <c r="AH49" s="2">
        <f t="shared" si="2"/>
        <v>97.206999999999994</v>
      </c>
      <c r="AI49" s="2">
        <f>AA49-SUM(AB49:AG49)</f>
        <v>75.813999999999993</v>
      </c>
      <c r="AJ49" s="3">
        <v>17.561</v>
      </c>
      <c r="AK49" s="4">
        <f t="shared" si="3"/>
        <v>58.252999999999993</v>
      </c>
      <c r="AL49" s="8">
        <f>AK49/U49</f>
        <v>0.16178962044582201</v>
      </c>
      <c r="AM49" s="8">
        <f>AK49/N49</f>
        <v>2.8206420661240655E-2</v>
      </c>
      <c r="AN49" s="8">
        <f>(V49-AB49)/N49</f>
        <v>3.8134085207571618E-2</v>
      </c>
      <c r="AO49" s="8">
        <f>N49/U49</f>
        <v>5.7359146128080791</v>
      </c>
      <c r="AP49" s="8">
        <f>AA49/N49</f>
        <v>8.3777712894246126E-2</v>
      </c>
      <c r="AQ49" s="8">
        <f>T49/N49</f>
        <v>0.82565988730602125</v>
      </c>
      <c r="AR49" s="8">
        <f>(AH49-AB49)/AA49</f>
        <v>0.23630657550239564</v>
      </c>
      <c r="AS49" s="8">
        <f>(P49+Q49)/N49</f>
        <v>0.7003218513692604</v>
      </c>
      <c r="AT49" s="8">
        <f>U49/N49</f>
        <v>0.17434011269397875</v>
      </c>
    </row>
    <row r="50" spans="1:46" ht="18" customHeight="1">
      <c r="A50" s="1">
        <v>2007</v>
      </c>
      <c r="B50" s="1" t="s">
        <v>49</v>
      </c>
      <c r="C50" s="1">
        <v>97</v>
      </c>
      <c r="D50" s="1">
        <v>1310</v>
      </c>
      <c r="E50" s="1" t="s">
        <v>30</v>
      </c>
      <c r="F50" s="1" t="s">
        <v>57</v>
      </c>
      <c r="G50" s="1">
        <v>49.524999999999999</v>
      </c>
      <c r="H50" s="1">
        <v>257.858</v>
      </c>
      <c r="I50" s="1">
        <v>1309.3879999999999</v>
      </c>
      <c r="J50" s="1">
        <v>0</v>
      </c>
      <c r="K50" s="1">
        <v>59.677</v>
      </c>
      <c r="L50" s="1">
        <v>28.837</v>
      </c>
      <c r="M50" s="1">
        <v>32.396000000000001</v>
      </c>
      <c r="N50" s="2">
        <f t="shared" si="5"/>
        <v>1737.6809999999998</v>
      </c>
      <c r="O50" s="1">
        <v>0</v>
      </c>
      <c r="P50" s="1">
        <v>43.985999999999997</v>
      </c>
      <c r="Q50" s="1">
        <v>1617.2629999999999</v>
      </c>
      <c r="R50" s="1">
        <v>31.922000000000001</v>
      </c>
      <c r="S50" s="1">
        <v>63.597999999999999</v>
      </c>
      <c r="T50" s="2">
        <v>1756.769</v>
      </c>
      <c r="U50" s="2">
        <v>-19.088000000000001</v>
      </c>
      <c r="V50" s="1">
        <v>82.248000000000005</v>
      </c>
      <c r="W50" s="1">
        <v>26.396999999999998</v>
      </c>
      <c r="X50" s="1">
        <v>5.3479999999999999</v>
      </c>
      <c r="Y50" s="1">
        <v>3.8130000000000002</v>
      </c>
      <c r="Z50" s="1">
        <v>8.9999999999999993E-3</v>
      </c>
      <c r="AA50" s="2">
        <f t="shared" si="4"/>
        <v>117.81500000000001</v>
      </c>
      <c r="AB50" s="1">
        <v>47.643999999999998</v>
      </c>
      <c r="AC50" s="1">
        <v>1.4610000000000001</v>
      </c>
      <c r="AD50" s="1">
        <v>173.333</v>
      </c>
      <c r="AE50" s="1">
        <v>41.040999999999997</v>
      </c>
      <c r="AF50" s="1">
        <v>16.748000000000001</v>
      </c>
      <c r="AG50" s="1">
        <v>12.715</v>
      </c>
      <c r="AH50" s="2">
        <f t="shared" si="2"/>
        <v>292.94199999999995</v>
      </c>
      <c r="AI50" s="2">
        <f>AA50-SUM(AB50:AG50)</f>
        <v>-175.12699999999995</v>
      </c>
      <c r="AJ50" s="3">
        <v>0</v>
      </c>
      <c r="AK50" s="4">
        <f t="shared" si="3"/>
        <v>-175.12699999999995</v>
      </c>
      <c r="AL50" s="8">
        <f>AK50/U50</f>
        <v>9.1747170997485306</v>
      </c>
      <c r="AM50" s="8">
        <f>AK50/N50</f>
        <v>-0.10078201925439707</v>
      </c>
      <c r="AN50" s="8">
        <f>(V50-AB50)/N50</f>
        <v>1.9913896739390032E-2</v>
      </c>
      <c r="AO50" s="8">
        <f>N50/U50</f>
        <v>-91.035257753562433</v>
      </c>
      <c r="AP50" s="8">
        <f>AA50/N50</f>
        <v>6.7800131324449092E-2</v>
      </c>
      <c r="AQ50" s="8">
        <f>T50/N50</f>
        <v>1.0109847549694104</v>
      </c>
      <c r="AR50" s="8">
        <f>(AH50-AB50)/AA50</f>
        <v>2.0820608581250259</v>
      </c>
      <c r="AS50" s="8">
        <f>(P50+Q50)/N50</f>
        <v>0.95601494175283042</v>
      </c>
      <c r="AT50" s="8">
        <f>U50/N50</f>
        <v>-1.0984754969410383E-2</v>
      </c>
    </row>
    <row r="51" spans="1:46" ht="18" customHeight="1">
      <c r="A51" s="1">
        <v>2007</v>
      </c>
      <c r="B51" s="1" t="s">
        <v>50</v>
      </c>
      <c r="C51" s="1">
        <v>97</v>
      </c>
      <c r="D51" s="1">
        <v>1115</v>
      </c>
      <c r="E51" s="1" t="s">
        <v>30</v>
      </c>
      <c r="F51" s="1" t="s">
        <v>57</v>
      </c>
      <c r="G51" s="1">
        <v>58.369</v>
      </c>
      <c r="H51" s="1">
        <v>173.39099999999999</v>
      </c>
      <c r="I51" s="1">
        <v>1078.9670000000001</v>
      </c>
      <c r="J51" s="1">
        <v>13.433</v>
      </c>
      <c r="K51" s="1">
        <v>106.285</v>
      </c>
      <c r="L51" s="1">
        <v>49.814</v>
      </c>
      <c r="M51" s="1">
        <v>25.044</v>
      </c>
      <c r="N51" s="2">
        <f t="shared" si="5"/>
        <v>1505.3030000000003</v>
      </c>
      <c r="O51" s="1">
        <v>0</v>
      </c>
      <c r="P51" s="1">
        <v>141.994</v>
      </c>
      <c r="Q51" s="1">
        <v>1073.184</v>
      </c>
      <c r="R51" s="1">
        <v>71.433999999999997</v>
      </c>
      <c r="S51" s="1">
        <v>55.136000000000003</v>
      </c>
      <c r="T51" s="2">
        <v>1341.748</v>
      </c>
      <c r="U51" s="2">
        <v>163.55500000000001</v>
      </c>
      <c r="V51" s="1">
        <v>86.578000000000003</v>
      </c>
      <c r="W51" s="1">
        <v>23.812999999999999</v>
      </c>
      <c r="X51" s="1">
        <v>6.7629999999999999</v>
      </c>
      <c r="Y51" s="1">
        <v>6.8330000000000002</v>
      </c>
      <c r="Z51" s="1">
        <v>1.9370000000000001</v>
      </c>
      <c r="AA51" s="2">
        <f t="shared" si="4"/>
        <v>125.92400000000001</v>
      </c>
      <c r="AB51" s="1">
        <v>39.954999999999998</v>
      </c>
      <c r="AC51" s="1">
        <v>1.667</v>
      </c>
      <c r="AD51" s="1">
        <v>4.0739999999999998</v>
      </c>
      <c r="AE51" s="1">
        <v>30.937000000000001</v>
      </c>
      <c r="AF51" s="1">
        <v>18.393999999999998</v>
      </c>
      <c r="AG51" s="1">
        <v>7.8179999999999996</v>
      </c>
      <c r="AH51" s="2">
        <f t="shared" si="2"/>
        <v>102.84499999999998</v>
      </c>
      <c r="AI51" s="2">
        <f>AA51-SUM(AB51:AG51)</f>
        <v>23.079000000000022</v>
      </c>
      <c r="AJ51" s="3">
        <v>5.4649999999999999</v>
      </c>
      <c r="AK51" s="4">
        <f t="shared" si="3"/>
        <v>17.614000000000022</v>
      </c>
      <c r="AL51" s="8">
        <f>AK51/U51</f>
        <v>0.10769465928892434</v>
      </c>
      <c r="AM51" s="8">
        <f>AK51/N51</f>
        <v>1.1701298675416191E-2</v>
      </c>
      <c r="AN51" s="8">
        <f>(V51-AB51)/N51</f>
        <v>3.097250188168096E-2</v>
      </c>
      <c r="AO51" s="8">
        <f>N51/U51</f>
        <v>9.203650148268169</v>
      </c>
      <c r="AP51" s="8">
        <f>AA51/N51</f>
        <v>8.3653590008124598E-2</v>
      </c>
      <c r="AQ51" s="8">
        <f>T51/N51</f>
        <v>0.8913474562928525</v>
      </c>
      <c r="AR51" s="8">
        <f>(AH51-AB51)/AA51</f>
        <v>0.4994282265493471</v>
      </c>
      <c r="AS51" s="8">
        <f>(P51+Q51)/N51</f>
        <v>0.8072647168045235</v>
      </c>
      <c r="AT51" s="8">
        <f>U51/N51</f>
        <v>0.10865254370714732</v>
      </c>
    </row>
    <row r="52" spans="1:46" ht="18" customHeight="1">
      <c r="A52" s="1">
        <v>2007</v>
      </c>
      <c r="B52" s="1" t="s">
        <v>47</v>
      </c>
      <c r="C52" s="1">
        <v>1</v>
      </c>
      <c r="D52" s="1">
        <v>46</v>
      </c>
      <c r="E52" s="1" t="s">
        <v>30</v>
      </c>
      <c r="F52" s="1" t="s">
        <v>58</v>
      </c>
      <c r="G52" s="1">
        <v>16.507000000000001</v>
      </c>
      <c r="H52" s="1">
        <v>230.56</v>
      </c>
      <c r="I52" s="1">
        <v>46.057000000000002</v>
      </c>
      <c r="J52" s="1">
        <v>192.44</v>
      </c>
      <c r="K52" s="1">
        <v>3.5000000000000003E-2</v>
      </c>
      <c r="L52" s="1">
        <v>0.10100000000000001</v>
      </c>
      <c r="M52" s="1">
        <v>4.0970000000000004</v>
      </c>
      <c r="N52" s="2">
        <f t="shared" si="5"/>
        <v>489.79700000000003</v>
      </c>
      <c r="O52" s="1">
        <v>4.5389999999999997</v>
      </c>
      <c r="P52" s="1">
        <v>197.34299999999999</v>
      </c>
      <c r="Q52" s="1">
        <v>255.55199999999999</v>
      </c>
      <c r="R52" s="1">
        <v>0</v>
      </c>
      <c r="S52" s="1">
        <v>4.0839999999999996</v>
      </c>
      <c r="T52" s="2">
        <v>461.51799999999997</v>
      </c>
      <c r="U52" s="2">
        <v>28.279</v>
      </c>
      <c r="V52" s="1">
        <v>11.266999999999999</v>
      </c>
      <c r="W52" s="1">
        <v>0.85899999999999999</v>
      </c>
      <c r="X52" s="1">
        <v>10.474</v>
      </c>
      <c r="Y52" s="1">
        <v>0</v>
      </c>
      <c r="Z52" s="1">
        <v>0</v>
      </c>
      <c r="AA52" s="2">
        <f t="shared" si="4"/>
        <v>22.6</v>
      </c>
      <c r="AB52" s="1">
        <v>13.099</v>
      </c>
      <c r="AC52" s="1">
        <v>0</v>
      </c>
      <c r="AD52" s="1">
        <v>0.53400000000000003</v>
      </c>
      <c r="AE52" s="1">
        <v>2.9780000000000002</v>
      </c>
      <c r="AF52" s="1">
        <v>1.885</v>
      </c>
      <c r="AG52" s="1">
        <v>6.9000000000000006E-2</v>
      </c>
      <c r="AH52" s="2">
        <f t="shared" si="2"/>
        <v>18.565000000000001</v>
      </c>
      <c r="AI52" s="2">
        <f>AA52-SUM(AB52:AG52)</f>
        <v>4.0350000000000001</v>
      </c>
      <c r="AJ52" s="3">
        <v>1.8240000000000001</v>
      </c>
      <c r="AK52" s="4">
        <f t="shared" si="3"/>
        <v>2.2110000000000003</v>
      </c>
      <c r="AL52" s="8">
        <f>AK52/U52</f>
        <v>7.8185225785918896E-2</v>
      </c>
      <c r="AM52" s="8">
        <f>AK52/N52</f>
        <v>4.5141150313293063E-3</v>
      </c>
      <c r="AN52" s="8">
        <f>(V52-AB52)/N52</f>
        <v>-3.7403250734487975E-3</v>
      </c>
      <c r="AO52" s="8">
        <f>N52/U52</f>
        <v>17.320166908306518</v>
      </c>
      <c r="AP52" s="8">
        <f>AA52/N52</f>
        <v>4.614156477071113E-2</v>
      </c>
      <c r="AQ52" s="8">
        <f>T52/N52</f>
        <v>0.94226383583402906</v>
      </c>
      <c r="AR52" s="8">
        <f>(AH52-AB52)/AA52</f>
        <v>0.24185840707964604</v>
      </c>
      <c r="AS52" s="8">
        <f>(P52+Q52)/N52</f>
        <v>0.92465858304562898</v>
      </c>
      <c r="AT52" s="8">
        <f>U52/N52</f>
        <v>5.7736164165970799E-2</v>
      </c>
    </row>
    <row r="53" spans="1:46" ht="18" customHeight="1">
      <c r="A53" s="1">
        <v>2007</v>
      </c>
      <c r="B53" s="1" t="s">
        <v>43</v>
      </c>
      <c r="C53" s="1">
        <v>25</v>
      </c>
      <c r="D53" s="1">
        <v>209</v>
      </c>
      <c r="E53" s="1" t="s">
        <v>59</v>
      </c>
      <c r="F53" s="1" t="s">
        <v>57</v>
      </c>
      <c r="G53" s="1">
        <v>47.402999999999999</v>
      </c>
      <c r="H53" s="1">
        <v>6.085</v>
      </c>
      <c r="I53" s="1">
        <v>383.96</v>
      </c>
      <c r="J53" s="1">
        <v>0</v>
      </c>
      <c r="K53" s="1">
        <v>2.2069999999999999</v>
      </c>
      <c r="L53" s="1">
        <v>8.0749999999999993</v>
      </c>
      <c r="M53" s="1">
        <v>34.947000000000003</v>
      </c>
      <c r="N53" s="2">
        <f t="shared" si="5"/>
        <v>482.67699999999996</v>
      </c>
      <c r="O53" s="1">
        <v>46.027000000000001</v>
      </c>
      <c r="P53" s="1">
        <v>7.7560000000000002</v>
      </c>
      <c r="Q53" s="1">
        <v>4.1900000000000004</v>
      </c>
      <c r="R53" s="1">
        <v>361.27300000000002</v>
      </c>
      <c r="S53" s="1">
        <v>19.757000000000001</v>
      </c>
      <c r="T53" s="2">
        <v>439.00299999999999</v>
      </c>
      <c r="U53" s="2">
        <v>43.673999999999999</v>
      </c>
      <c r="V53" s="1">
        <v>9.7590000000000003</v>
      </c>
      <c r="W53" s="1">
        <v>1.347</v>
      </c>
      <c r="X53" s="1">
        <v>0</v>
      </c>
      <c r="Y53" s="1">
        <v>0</v>
      </c>
      <c r="Z53" s="1">
        <v>0.72099999999999997</v>
      </c>
      <c r="AA53" s="2">
        <f t="shared" si="4"/>
        <v>11.827</v>
      </c>
      <c r="AB53" s="1">
        <v>1.911</v>
      </c>
      <c r="AC53" s="1">
        <v>0</v>
      </c>
      <c r="AD53" s="1">
        <v>0.184</v>
      </c>
      <c r="AE53" s="1">
        <v>5.1849999999999996</v>
      </c>
      <c r="AF53" s="1">
        <v>3.1560000000000001</v>
      </c>
      <c r="AG53" s="1">
        <v>0.60199999999999998</v>
      </c>
      <c r="AH53" s="2">
        <f t="shared" si="2"/>
        <v>11.038</v>
      </c>
      <c r="AI53" s="2">
        <f>AA53-SUM(AB53:AG53)</f>
        <v>0.7889999999999997</v>
      </c>
      <c r="AJ53" s="3">
        <v>0.35399999999999998</v>
      </c>
      <c r="AK53" s="4">
        <f t="shared" si="3"/>
        <v>0.43499999999999972</v>
      </c>
      <c r="AL53" s="8">
        <f>AK53/U53</f>
        <v>9.9601593625497937E-3</v>
      </c>
      <c r="AM53" s="8">
        <f>AK53/N53</f>
        <v>9.0122379976671719E-4</v>
      </c>
      <c r="AN53" s="8">
        <f>(V53-AB53)/N53</f>
        <v>1.6259320415101614E-2</v>
      </c>
      <c r="AO53" s="8">
        <f>N53/U53</f>
        <v>11.051815725603333</v>
      </c>
      <c r="AP53" s="8">
        <f>AA53/N53</f>
        <v>2.4502928459404532E-2</v>
      </c>
      <c r="AQ53" s="8">
        <f>T53/N53</f>
        <v>0.90951713050342153</v>
      </c>
      <c r="AR53" s="8">
        <f>(AH53-AB53)/AA53</f>
        <v>0.77170880189397151</v>
      </c>
      <c r="AS53" s="8">
        <f>(P53+Q53)/N53</f>
        <v>2.4749470142559106E-2</v>
      </c>
      <c r="AT53" s="8">
        <f>U53/N53</f>
        <v>9.0482869496578466E-2</v>
      </c>
    </row>
    <row r="54" spans="1:46" ht="18" customHeight="1">
      <c r="A54" s="1">
        <v>2007</v>
      </c>
      <c r="B54" s="1" t="s">
        <v>41</v>
      </c>
      <c r="C54" s="1">
        <v>7</v>
      </c>
      <c r="D54" s="1">
        <v>238</v>
      </c>
      <c r="E54" s="1" t="s">
        <v>59</v>
      </c>
      <c r="F54" s="1" t="s">
        <v>57</v>
      </c>
      <c r="G54" s="1">
        <v>43.253</v>
      </c>
      <c r="H54" s="1">
        <v>5.6050000000000004</v>
      </c>
      <c r="I54" s="1">
        <v>351.58800000000002</v>
      </c>
      <c r="J54" s="1">
        <v>10.769</v>
      </c>
      <c r="K54" s="1">
        <v>0.71199999999999997</v>
      </c>
      <c r="L54" s="1">
        <v>3.7440000000000002</v>
      </c>
      <c r="M54" s="1">
        <v>22.375</v>
      </c>
      <c r="N54" s="2">
        <f t="shared" si="5"/>
        <v>438.04600000000005</v>
      </c>
      <c r="O54" s="1">
        <v>0.77400000000000002</v>
      </c>
      <c r="P54" s="1">
        <v>41.537999999999997</v>
      </c>
      <c r="Q54" s="1">
        <v>364.17099999999999</v>
      </c>
      <c r="R54" s="1">
        <v>1.853</v>
      </c>
      <c r="S54" s="1">
        <v>23.013999999999999</v>
      </c>
      <c r="T54" s="2">
        <v>431.35</v>
      </c>
      <c r="U54" s="2">
        <v>6.6959999999999997</v>
      </c>
      <c r="V54" s="1">
        <v>24.027000000000001</v>
      </c>
      <c r="W54" s="1">
        <v>3.7250000000000001</v>
      </c>
      <c r="X54" s="1">
        <v>1.18</v>
      </c>
      <c r="Y54" s="1">
        <v>1.4E-2</v>
      </c>
      <c r="Z54" s="1">
        <v>8.0000000000000002E-3</v>
      </c>
      <c r="AA54" s="2">
        <f t="shared" si="4"/>
        <v>28.954000000000001</v>
      </c>
      <c r="AB54" s="1">
        <v>17.478000000000002</v>
      </c>
      <c r="AC54" s="1">
        <v>5.0000000000000001E-3</v>
      </c>
      <c r="AD54" s="1">
        <v>3.2320000000000002</v>
      </c>
      <c r="AE54" s="1">
        <v>5.8520000000000003</v>
      </c>
      <c r="AF54" s="1">
        <v>1.5720000000000001</v>
      </c>
      <c r="AG54" s="1">
        <v>0.52</v>
      </c>
      <c r="AH54" s="2">
        <f t="shared" si="2"/>
        <v>28.658999999999999</v>
      </c>
      <c r="AI54" s="2">
        <f>AA54-SUM(AB54:AG54)</f>
        <v>0.29500000000000171</v>
      </c>
      <c r="AJ54" s="3">
        <v>0.156</v>
      </c>
      <c r="AK54" s="4">
        <f t="shared" si="3"/>
        <v>0.13900000000000171</v>
      </c>
      <c r="AL54" s="8">
        <f>AK54/U54</f>
        <v>2.0758661887694402E-2</v>
      </c>
      <c r="AM54" s="8">
        <f>AK54/N54</f>
        <v>3.1731827251019684E-4</v>
      </c>
      <c r="AN54" s="8">
        <f>(V54-AB54)/N54</f>
        <v>1.4950484652296788E-2</v>
      </c>
      <c r="AO54" s="8">
        <f>N54/U54</f>
        <v>65.419056152927126</v>
      </c>
      <c r="AP54" s="8">
        <f>AA54/N54</f>
        <v>6.6098081023454158E-2</v>
      </c>
      <c r="AQ54" s="8">
        <f>T54/N54</f>
        <v>0.9847139341530341</v>
      </c>
      <c r="AR54" s="8">
        <f>(AH54-AB54)/AA54</f>
        <v>0.38616426055121905</v>
      </c>
      <c r="AS54" s="8">
        <f>(P54+Q54)/N54</f>
        <v>0.92617898576861779</v>
      </c>
      <c r="AT54" s="8">
        <f>U54/N54</f>
        <v>1.5286065846965841E-2</v>
      </c>
    </row>
    <row r="55" spans="1:46" ht="18" customHeight="1">
      <c r="A55" s="1">
        <v>2007</v>
      </c>
      <c r="B55" s="1" t="s">
        <v>45</v>
      </c>
      <c r="C55" s="1">
        <v>2</v>
      </c>
      <c r="D55" s="1">
        <v>134</v>
      </c>
      <c r="E55" s="1" t="s">
        <v>30</v>
      </c>
      <c r="F55" s="1" t="s">
        <v>57</v>
      </c>
      <c r="G55" s="1">
        <v>1.0920000000000001</v>
      </c>
      <c r="H55" s="1">
        <v>173.995</v>
      </c>
      <c r="I55" s="1">
        <v>157.32599999999999</v>
      </c>
      <c r="J55" s="1">
        <v>13.818</v>
      </c>
      <c r="K55" s="1">
        <v>44.405000000000001</v>
      </c>
      <c r="L55" s="1">
        <v>3.76</v>
      </c>
      <c r="M55" s="1">
        <v>7.6130000000000004</v>
      </c>
      <c r="N55" s="2">
        <f t="shared" si="5"/>
        <v>402.00899999999996</v>
      </c>
      <c r="O55" s="1">
        <v>0</v>
      </c>
      <c r="P55" s="1">
        <v>230.69900000000001</v>
      </c>
      <c r="Q55" s="1">
        <v>89.543999999999997</v>
      </c>
      <c r="R55" s="1">
        <v>0.92700000000000005</v>
      </c>
      <c r="S55" s="1">
        <v>8.5389999999999997</v>
      </c>
      <c r="T55" s="2">
        <v>329.709</v>
      </c>
      <c r="U55" s="2">
        <v>72.3</v>
      </c>
      <c r="V55" s="1">
        <v>15.013</v>
      </c>
      <c r="W55" s="1">
        <v>4.9420000000000002</v>
      </c>
      <c r="X55" s="1">
        <v>1.9319999999999999</v>
      </c>
      <c r="Y55" s="1">
        <v>1.405</v>
      </c>
      <c r="Z55" s="1">
        <v>0</v>
      </c>
      <c r="AA55" s="2">
        <f t="shared" si="4"/>
        <v>23.291999999999998</v>
      </c>
      <c r="AB55" s="1">
        <v>10.314</v>
      </c>
      <c r="AC55" s="1">
        <v>0.28199999999999997</v>
      </c>
      <c r="AD55" s="1">
        <v>5.8419999999999996</v>
      </c>
      <c r="AE55" s="1">
        <v>3.7749999999999999</v>
      </c>
      <c r="AF55" s="1">
        <v>1.528</v>
      </c>
      <c r="AG55" s="1">
        <v>0.45900000000000002</v>
      </c>
      <c r="AH55" s="2">
        <f t="shared" si="2"/>
        <v>22.199999999999996</v>
      </c>
      <c r="AI55" s="2">
        <f>AA55-SUM(AB55:AG55)</f>
        <v>1.0920000000000023</v>
      </c>
      <c r="AJ55" s="3">
        <v>2.5000000000000001E-2</v>
      </c>
      <c r="AK55" s="4">
        <f t="shared" si="3"/>
        <v>1.0670000000000024</v>
      </c>
      <c r="AL55" s="8">
        <f>AK55/U55</f>
        <v>1.4757952973720642E-2</v>
      </c>
      <c r="AM55" s="8">
        <f>AK55/N55</f>
        <v>2.6541694340176526E-3</v>
      </c>
      <c r="AN55" s="8">
        <f>(V55-AB55)/N55</f>
        <v>1.168879303697181E-2</v>
      </c>
      <c r="AO55" s="8">
        <f>N55/U55</f>
        <v>5.5602904564315345</v>
      </c>
      <c r="AP55" s="8">
        <f>AA55/N55</f>
        <v>5.793900136564107E-2</v>
      </c>
      <c r="AQ55" s="8">
        <f>T55/N55</f>
        <v>0.82015328015044453</v>
      </c>
      <c r="AR55" s="8">
        <f>(AH55-AB55)/AA55</f>
        <v>0.51030396702730541</v>
      </c>
      <c r="AS55" s="8">
        <f>(P55+Q55)/N55</f>
        <v>0.79660654363459527</v>
      </c>
      <c r="AT55" s="8">
        <f>U55/N55</f>
        <v>0.17984671984955561</v>
      </c>
    </row>
    <row r="56" spans="1:46" ht="18" customHeight="1">
      <c r="A56" s="1">
        <v>2007</v>
      </c>
      <c r="B56" s="1" t="s">
        <v>39</v>
      </c>
      <c r="C56" s="1">
        <v>4</v>
      </c>
      <c r="D56" s="1">
        <v>140</v>
      </c>
      <c r="E56" s="1" t="s">
        <v>30</v>
      </c>
      <c r="F56" s="1" t="s">
        <v>58</v>
      </c>
      <c r="G56" s="1">
        <v>7.0460000000000003</v>
      </c>
      <c r="H56" s="1">
        <v>64.786000000000001</v>
      </c>
      <c r="I56" s="1">
        <v>244.34800000000001</v>
      </c>
      <c r="J56" s="1">
        <v>0</v>
      </c>
      <c r="K56" s="1">
        <v>32.402000000000001</v>
      </c>
      <c r="L56" s="1">
        <v>8.7639999999999993</v>
      </c>
      <c r="M56" s="1">
        <v>13.33</v>
      </c>
      <c r="N56" s="2">
        <f t="shared" si="5"/>
        <v>370.67599999999999</v>
      </c>
      <c r="O56" s="1">
        <v>0</v>
      </c>
      <c r="P56" s="1">
        <v>38.814</v>
      </c>
      <c r="Q56" s="1">
        <v>82.739000000000004</v>
      </c>
      <c r="R56" s="1">
        <v>108</v>
      </c>
      <c r="S56" s="1">
        <v>9.843</v>
      </c>
      <c r="T56" s="2">
        <v>239.39599999999999</v>
      </c>
      <c r="U56" s="2">
        <v>131.28</v>
      </c>
      <c r="V56" s="1">
        <v>22.373000000000001</v>
      </c>
      <c r="W56" s="1">
        <v>0.83899999999999997</v>
      </c>
      <c r="X56" s="1">
        <v>0.53</v>
      </c>
      <c r="Y56" s="1">
        <v>2.0609999999999999</v>
      </c>
      <c r="Z56" s="1">
        <v>7.9000000000000001E-2</v>
      </c>
      <c r="AA56" s="2">
        <f t="shared" si="4"/>
        <v>25.882000000000001</v>
      </c>
      <c r="AB56" s="1">
        <v>10.010999999999999</v>
      </c>
      <c r="AC56" s="1">
        <v>0.129</v>
      </c>
      <c r="AD56" s="1">
        <v>2.3340000000000001</v>
      </c>
      <c r="AE56" s="1">
        <v>3.8450000000000002</v>
      </c>
      <c r="AF56" s="1">
        <v>1.7390000000000001</v>
      </c>
      <c r="AG56" s="1">
        <v>0.374</v>
      </c>
      <c r="AH56" s="2">
        <f t="shared" si="2"/>
        <v>18.431999999999999</v>
      </c>
      <c r="AI56" s="2">
        <f>AA56-SUM(AB56:AG56)</f>
        <v>7.4500000000000028</v>
      </c>
      <c r="AJ56" s="3">
        <v>0.96</v>
      </c>
      <c r="AK56" s="4">
        <f t="shared" si="3"/>
        <v>6.4900000000000029</v>
      </c>
      <c r="AL56" s="8">
        <f>AK56/U56</f>
        <v>4.9436319317489361E-2</v>
      </c>
      <c r="AM56" s="8">
        <f>AK56/N56</f>
        <v>1.7508551942936698E-2</v>
      </c>
      <c r="AN56" s="8">
        <f>(V56-AB56)/N56</f>
        <v>3.3349879679288659E-2</v>
      </c>
      <c r="AO56" s="8">
        <f>N56/U56</f>
        <v>2.823552711761121</v>
      </c>
      <c r="AP56" s="8">
        <f>AA56/N56</f>
        <v>6.9823781415575867E-2</v>
      </c>
      <c r="AQ56" s="8">
        <f>T56/N56</f>
        <v>0.64583625592161342</v>
      </c>
      <c r="AR56" s="8">
        <f>(AH56-AB56)/AA56</f>
        <v>0.32536125492620349</v>
      </c>
      <c r="AS56" s="8">
        <f>(P56+Q56)/N56</f>
        <v>0.32792249835435799</v>
      </c>
      <c r="AT56" s="8">
        <f>U56/N56</f>
        <v>0.35416374407838652</v>
      </c>
    </row>
    <row r="57" spans="1:46" ht="18" customHeight="1">
      <c r="A57" s="1">
        <v>2007</v>
      </c>
      <c r="B57" s="1" t="s">
        <v>52</v>
      </c>
      <c r="C57" s="1">
        <v>3</v>
      </c>
      <c r="D57" s="1">
        <v>97</v>
      </c>
      <c r="E57" s="1" t="s">
        <v>59</v>
      </c>
      <c r="F57" s="1" t="s">
        <v>58</v>
      </c>
      <c r="G57" s="1">
        <v>0.54700000000000004</v>
      </c>
      <c r="H57" s="1">
        <v>164.471</v>
      </c>
      <c r="I57" s="1">
        <v>156.06</v>
      </c>
      <c r="J57" s="1">
        <v>0.123</v>
      </c>
      <c r="K57" s="1">
        <v>0</v>
      </c>
      <c r="L57" s="1">
        <v>5.335</v>
      </c>
      <c r="M57" s="1">
        <v>4.67</v>
      </c>
      <c r="N57" s="2">
        <f t="shared" si="5"/>
        <v>331.20599999999996</v>
      </c>
      <c r="O57" s="1">
        <v>0.41199999999999998</v>
      </c>
      <c r="P57" s="1">
        <v>167.93799999999999</v>
      </c>
      <c r="Q57" s="1">
        <v>104.67700000000001</v>
      </c>
      <c r="R57" s="1">
        <v>0</v>
      </c>
      <c r="S57" s="1">
        <v>1.8420000000000001</v>
      </c>
      <c r="T57" s="2">
        <v>274.86900000000003</v>
      </c>
      <c r="U57" s="2">
        <v>56.337000000000003</v>
      </c>
      <c r="V57" s="1">
        <v>19.817</v>
      </c>
      <c r="W57" s="1">
        <v>5.3070000000000004</v>
      </c>
      <c r="X57" s="1">
        <v>0.92500000000000004</v>
      </c>
      <c r="Y57" s="1">
        <v>0</v>
      </c>
      <c r="Z57" s="1">
        <v>0</v>
      </c>
      <c r="AA57" s="2">
        <f t="shared" si="4"/>
        <v>26.049000000000003</v>
      </c>
      <c r="AB57" s="1">
        <v>6.7290000000000001</v>
      </c>
      <c r="AC57" s="1">
        <v>0.13100000000000001</v>
      </c>
      <c r="AD57" s="1">
        <v>13.16</v>
      </c>
      <c r="AE57" s="1">
        <v>3.5390000000000001</v>
      </c>
      <c r="AF57" s="1">
        <v>1.9530000000000001</v>
      </c>
      <c r="AG57" s="1">
        <v>0.38600000000000001</v>
      </c>
      <c r="AH57" s="2">
        <f t="shared" si="2"/>
        <v>25.898</v>
      </c>
      <c r="AI57" s="2">
        <f>AA57-SUM(AB57:AG57)</f>
        <v>0.15100000000000335</v>
      </c>
      <c r="AJ57" s="3">
        <v>7.2999999999999995E-2</v>
      </c>
      <c r="AK57" s="4">
        <f t="shared" si="3"/>
        <v>7.8000000000003358E-2</v>
      </c>
      <c r="AL57" s="8">
        <f>AK57/U57</f>
        <v>1.384525267586193E-3</v>
      </c>
      <c r="AM57" s="8">
        <f>AK57/N57</f>
        <v>2.3550298001848808E-4</v>
      </c>
      <c r="AN57" s="8">
        <f>(V57-AB57)/N57</f>
        <v>3.9516192339510765E-2</v>
      </c>
      <c r="AO57" s="8">
        <f>N57/U57</f>
        <v>5.8790137920017029</v>
      </c>
      <c r="AP57" s="8">
        <f>AA57/N57</f>
        <v>7.8648937519247855E-2</v>
      </c>
      <c r="AQ57" s="8">
        <f>T57/N57</f>
        <v>0.82990344377819258</v>
      </c>
      <c r="AR57" s="8">
        <f>(AH57-AB57)/AA57</f>
        <v>0.73588237552305269</v>
      </c>
      <c r="AS57" s="8">
        <f>(P57+Q57)/N57</f>
        <v>0.8230980115094535</v>
      </c>
      <c r="AT57" s="8">
        <f>U57/N57</f>
        <v>0.17009655622180761</v>
      </c>
    </row>
    <row r="58" spans="1:46" ht="18" customHeight="1">
      <c r="A58" s="1">
        <v>2007</v>
      </c>
      <c r="B58" s="1" t="s">
        <v>44</v>
      </c>
      <c r="C58" s="1">
        <v>4</v>
      </c>
      <c r="D58" s="1">
        <v>157</v>
      </c>
      <c r="E58" s="1" t="s">
        <v>30</v>
      </c>
      <c r="F58" s="1" t="s">
        <v>58</v>
      </c>
      <c r="G58" s="1">
        <v>4.6120000000000001</v>
      </c>
      <c r="H58" s="1">
        <v>26.594000000000001</v>
      </c>
      <c r="I58" s="1">
        <v>207.10400000000001</v>
      </c>
      <c r="J58" s="1">
        <v>11.935</v>
      </c>
      <c r="K58" s="1">
        <v>28.806000000000001</v>
      </c>
      <c r="L58" s="1">
        <v>9.7710000000000008</v>
      </c>
      <c r="M58" s="1">
        <v>37.765999999999998</v>
      </c>
      <c r="N58" s="2">
        <f t="shared" si="5"/>
        <v>326.58800000000002</v>
      </c>
      <c r="O58" s="1">
        <v>5.2999999999999999E-2</v>
      </c>
      <c r="P58" s="1">
        <v>0.496</v>
      </c>
      <c r="Q58" s="1">
        <v>95.81</v>
      </c>
      <c r="R58" s="1">
        <v>71.504000000000005</v>
      </c>
      <c r="S58" s="1">
        <v>15.282</v>
      </c>
      <c r="T58" s="2">
        <v>183.14500000000001</v>
      </c>
      <c r="U58" s="2">
        <v>143.44300000000001</v>
      </c>
      <c r="V58" s="1">
        <v>17.224</v>
      </c>
      <c r="W58" s="1">
        <v>0.77900000000000003</v>
      </c>
      <c r="X58" s="1">
        <v>0.435</v>
      </c>
      <c r="Y58" s="1">
        <v>7.15</v>
      </c>
      <c r="Z58" s="1">
        <v>0.77400000000000002</v>
      </c>
      <c r="AA58" s="2">
        <f t="shared" si="4"/>
        <v>26.362000000000002</v>
      </c>
      <c r="AB58" s="1">
        <v>8.0719999999999992</v>
      </c>
      <c r="AC58" s="1">
        <v>0.109</v>
      </c>
      <c r="AD58" s="1">
        <v>2.4870000000000001</v>
      </c>
      <c r="AE58" s="1">
        <v>4.9240000000000004</v>
      </c>
      <c r="AF58" s="1">
        <v>3.339</v>
      </c>
      <c r="AG58" s="1">
        <v>0.61299999999999999</v>
      </c>
      <c r="AH58" s="2">
        <f t="shared" si="2"/>
        <v>19.543999999999997</v>
      </c>
      <c r="AI58" s="2">
        <f>AA58-SUM(AB58:AG58)</f>
        <v>6.8180000000000049</v>
      </c>
      <c r="AJ58" s="3">
        <v>2.7E-2</v>
      </c>
      <c r="AK58" s="4">
        <f t="shared" si="3"/>
        <v>6.7910000000000048</v>
      </c>
      <c r="AL58" s="8">
        <f>AK58/U58</f>
        <v>4.7342846984516525E-2</v>
      </c>
      <c r="AM58" s="8">
        <f>AK58/N58</f>
        <v>2.0793782992639058E-2</v>
      </c>
      <c r="AN58" s="8">
        <f>(V58-AB58)/N58</f>
        <v>2.802307494457849E-2</v>
      </c>
      <c r="AO58" s="8">
        <f>N58/U58</f>
        <v>2.2767789296096708</v>
      </c>
      <c r="AP58" s="8">
        <f>AA58/N58</f>
        <v>8.0719438558673307E-2</v>
      </c>
      <c r="AQ58" s="8">
        <f>T58/N58</f>
        <v>0.56078300488689115</v>
      </c>
      <c r="AR58" s="8">
        <f>(AH58-AB58)/AA58</f>
        <v>0.43517183825202932</v>
      </c>
      <c r="AS58" s="8">
        <f>(P58+Q58)/N58</f>
        <v>0.29488529890871679</v>
      </c>
      <c r="AT58" s="8">
        <f>U58/N58</f>
        <v>0.43921699511310885</v>
      </c>
    </row>
    <row r="59" spans="1:46" ht="18" customHeight="1">
      <c r="A59" s="1">
        <v>2007</v>
      </c>
      <c r="B59" s="1" t="s">
        <v>46</v>
      </c>
      <c r="C59" s="1">
        <v>3</v>
      </c>
      <c r="D59" s="1">
        <v>133</v>
      </c>
      <c r="E59" s="1" t="s">
        <v>30</v>
      </c>
      <c r="F59" s="1" t="s">
        <v>58</v>
      </c>
      <c r="G59" s="1">
        <v>2.157</v>
      </c>
      <c r="H59" s="1">
        <v>28.882000000000001</v>
      </c>
      <c r="I59" s="1">
        <v>119.203</v>
      </c>
      <c r="J59" s="1">
        <v>23.03</v>
      </c>
      <c r="K59" s="1">
        <v>44.203000000000003</v>
      </c>
      <c r="L59" s="1">
        <v>4.1230000000000002</v>
      </c>
      <c r="M59" s="1">
        <v>11.491</v>
      </c>
      <c r="N59" s="2">
        <f t="shared" si="5"/>
        <v>233.089</v>
      </c>
      <c r="O59" s="1">
        <v>0</v>
      </c>
      <c r="P59" s="1">
        <v>9.1310000000000002</v>
      </c>
      <c r="Q59" s="1">
        <v>34.091000000000001</v>
      </c>
      <c r="R59" s="1">
        <v>4.3769999999999998</v>
      </c>
      <c r="S59" s="1">
        <v>19.795999999999999</v>
      </c>
      <c r="T59" s="2">
        <v>67.394999999999996</v>
      </c>
      <c r="U59" s="2">
        <v>165.69399999999999</v>
      </c>
      <c r="V59" s="1">
        <v>9.2240000000000002</v>
      </c>
      <c r="W59" s="1">
        <v>0.66300000000000003</v>
      </c>
      <c r="X59" s="1">
        <v>2.3159999999999998</v>
      </c>
      <c r="Y59" s="1">
        <v>3.419</v>
      </c>
      <c r="Z59" s="1">
        <v>0.185</v>
      </c>
      <c r="AA59" s="2">
        <f t="shared" si="4"/>
        <v>15.807</v>
      </c>
      <c r="AB59" s="1">
        <v>1.5309999999999999</v>
      </c>
      <c r="AC59" s="1">
        <v>0</v>
      </c>
      <c r="AD59" s="1">
        <v>0.21099999999999999</v>
      </c>
      <c r="AE59" s="1">
        <v>3.9430000000000001</v>
      </c>
      <c r="AF59" s="1">
        <v>1.627</v>
      </c>
      <c r="AG59" s="1">
        <v>0.32700000000000001</v>
      </c>
      <c r="AH59" s="2">
        <f t="shared" si="2"/>
        <v>7.6390000000000002</v>
      </c>
      <c r="AI59" s="2">
        <f>AA59-SUM(AB59:AG59)</f>
        <v>8.1679999999999993</v>
      </c>
      <c r="AJ59" s="3">
        <v>2.9000000000000001E-2</v>
      </c>
      <c r="AK59" s="4">
        <f t="shared" si="3"/>
        <v>8.1389999999999993</v>
      </c>
      <c r="AL59" s="8">
        <f>AK59/U59</f>
        <v>4.9120668219730344E-2</v>
      </c>
      <c r="AM59" s="8">
        <f>AK59/N59</f>
        <v>3.4917992698068119E-2</v>
      </c>
      <c r="AN59" s="8">
        <f>(V59-AB59)/N59</f>
        <v>3.3004560489770005E-2</v>
      </c>
      <c r="AO59" s="8">
        <f>N59/U59</f>
        <v>1.4067437565633036</v>
      </c>
      <c r="AP59" s="8">
        <f>AA59/N59</f>
        <v>6.7815298019211545E-2</v>
      </c>
      <c r="AQ59" s="8">
        <f>T59/N59</f>
        <v>0.2891384835835239</v>
      </c>
      <c r="AR59" s="8">
        <f>(AH59-AB59)/AA59</f>
        <v>0.38641108369709626</v>
      </c>
      <c r="AS59" s="8">
        <f>(P59+Q59)/N59</f>
        <v>0.18543131593511492</v>
      </c>
      <c r="AT59" s="8">
        <f>U59/N59</f>
        <v>0.7108615164164761</v>
      </c>
    </row>
    <row r="60" spans="1:46" ht="18" customHeight="1">
      <c r="A60" s="1">
        <v>2007</v>
      </c>
      <c r="B60" s="1" t="s">
        <v>35</v>
      </c>
      <c r="C60" s="1">
        <v>3</v>
      </c>
      <c r="D60" s="1">
        <v>107</v>
      </c>
      <c r="E60" s="1" t="s">
        <v>30</v>
      </c>
      <c r="F60" s="1" t="s">
        <v>58</v>
      </c>
      <c r="G60" s="1">
        <v>5.9720000000000004</v>
      </c>
      <c r="H60" s="1">
        <v>150.922</v>
      </c>
      <c r="I60" s="1">
        <v>56.756999999999998</v>
      </c>
      <c r="J60" s="1">
        <v>3.1970000000000001</v>
      </c>
      <c r="K60" s="1">
        <v>0.02</v>
      </c>
      <c r="L60" s="1">
        <v>1.026</v>
      </c>
      <c r="M60" s="1">
        <v>4.0739999999999998</v>
      </c>
      <c r="N60" s="2">
        <f t="shared" si="5"/>
        <v>221.96800000000005</v>
      </c>
      <c r="O60" s="1">
        <v>0</v>
      </c>
      <c r="P60" s="1">
        <v>36.719000000000001</v>
      </c>
      <c r="Q60" s="1">
        <v>142.38399999999999</v>
      </c>
      <c r="R60" s="1">
        <v>0.82399999999999995</v>
      </c>
      <c r="S60" s="1">
        <v>26.204999999999998</v>
      </c>
      <c r="T60" s="2">
        <v>206.13200000000001</v>
      </c>
      <c r="U60" s="2">
        <v>15.836</v>
      </c>
      <c r="V60" s="1">
        <v>11.058</v>
      </c>
      <c r="W60" s="1">
        <v>1.948</v>
      </c>
      <c r="X60" s="1">
        <v>0.42299999999999999</v>
      </c>
      <c r="Y60" s="1">
        <v>0</v>
      </c>
      <c r="Z60" s="1">
        <v>2.4E-2</v>
      </c>
      <c r="AA60" s="2">
        <f t="shared" si="4"/>
        <v>13.452999999999999</v>
      </c>
      <c r="AB60" s="1">
        <v>6.5220000000000002</v>
      </c>
      <c r="AC60" s="1">
        <v>0.33800000000000002</v>
      </c>
      <c r="AD60" s="1">
        <v>0.53400000000000003</v>
      </c>
      <c r="AE60" s="1">
        <v>3.6829999999999998</v>
      </c>
      <c r="AF60" s="1">
        <v>1.7629999999999999</v>
      </c>
      <c r="AG60" s="1">
        <v>0.311</v>
      </c>
      <c r="AH60" s="2">
        <f t="shared" si="2"/>
        <v>13.151</v>
      </c>
      <c r="AI60" s="2">
        <f>AA60-SUM(AB60:AG60)</f>
        <v>0.3019999999999996</v>
      </c>
      <c r="AJ60" s="3">
        <v>8.9999999999999993E-3</v>
      </c>
      <c r="AK60" s="4">
        <f t="shared" si="3"/>
        <v>0.29299999999999959</v>
      </c>
      <c r="AL60" s="8">
        <f>AK60/U60</f>
        <v>1.8502147006819878E-2</v>
      </c>
      <c r="AM60" s="8">
        <f>AK60/N60</f>
        <v>1.3200100915447251E-3</v>
      </c>
      <c r="AN60" s="8">
        <f>(V60-AB60)/N60</f>
        <v>2.0435378072514949E-2</v>
      </c>
      <c r="AO60" s="8">
        <f>N60/U60</f>
        <v>14.016670876483964</v>
      </c>
      <c r="AP60" s="8">
        <f>AA60/N60</f>
        <v>6.0607835363656007E-2</v>
      </c>
      <c r="AQ60" s="8">
        <f>T60/N60</f>
        <v>0.92865638290203978</v>
      </c>
      <c r="AR60" s="8">
        <f>(AH60-AB60)/AA60</f>
        <v>0.49275254590054263</v>
      </c>
      <c r="AS60" s="8">
        <f>(P60+Q60)/N60</f>
        <v>0.80688657824551258</v>
      </c>
      <c r="AT60" s="8">
        <f>U60/N60</f>
        <v>7.1343617097960055E-2</v>
      </c>
    </row>
    <row r="61" spans="1:46" ht="18" customHeight="1">
      <c r="A61" s="1">
        <v>2007</v>
      </c>
      <c r="B61" s="1" t="s">
        <v>36</v>
      </c>
      <c r="C61" s="1">
        <v>4</v>
      </c>
      <c r="D61" s="1">
        <v>89</v>
      </c>
      <c r="E61" s="1" t="s">
        <v>30</v>
      </c>
      <c r="F61" s="1" t="s">
        <v>58</v>
      </c>
      <c r="G61" s="1">
        <v>1.99</v>
      </c>
      <c r="H61" s="1">
        <v>11.25</v>
      </c>
      <c r="I61" s="1">
        <v>74.016000000000005</v>
      </c>
      <c r="J61" s="1">
        <v>1.3080000000000001</v>
      </c>
      <c r="K61" s="1">
        <v>3.468</v>
      </c>
      <c r="L61" s="1">
        <v>5.1920000000000002</v>
      </c>
      <c r="M61" s="1">
        <v>12.269</v>
      </c>
      <c r="N61" s="2">
        <f t="shared" si="5"/>
        <v>109.49300000000002</v>
      </c>
      <c r="O61" s="1">
        <v>0</v>
      </c>
      <c r="P61" s="1">
        <v>0.78800000000000003</v>
      </c>
      <c r="Q61" s="1">
        <v>64.421000000000006</v>
      </c>
      <c r="R61" s="1">
        <v>7.9340000000000002</v>
      </c>
      <c r="S61" s="1">
        <v>4.0190000000000001</v>
      </c>
      <c r="T61" s="2">
        <v>77.162000000000006</v>
      </c>
      <c r="U61" s="2">
        <v>32.331000000000003</v>
      </c>
      <c r="V61" s="1">
        <v>6.0270000000000001</v>
      </c>
      <c r="W61" s="1">
        <v>0.52</v>
      </c>
      <c r="X61" s="1">
        <v>0.27400000000000002</v>
      </c>
      <c r="Y61" s="1">
        <v>1.762</v>
      </c>
      <c r="Z61" s="1">
        <v>6.6000000000000003E-2</v>
      </c>
      <c r="AA61" s="2">
        <f t="shared" si="4"/>
        <v>8.6490000000000009</v>
      </c>
      <c r="AB61" s="1">
        <v>2.508</v>
      </c>
      <c r="AC61" s="1">
        <v>5.0000000000000001E-3</v>
      </c>
      <c r="AD61" s="1">
        <v>1.8480000000000001</v>
      </c>
      <c r="AE61" s="1">
        <v>2.577</v>
      </c>
      <c r="AF61" s="1">
        <v>1.0840000000000001</v>
      </c>
      <c r="AG61" s="1">
        <v>0.28999999999999998</v>
      </c>
      <c r="AH61" s="2">
        <f t="shared" si="2"/>
        <v>8.3119999999999994</v>
      </c>
      <c r="AI61" s="2">
        <f>AA61-SUM(AB61:AG61)</f>
        <v>0.33700000000000152</v>
      </c>
      <c r="AJ61" s="3">
        <v>0.01</v>
      </c>
      <c r="AK61" s="4">
        <f t="shared" si="3"/>
        <v>0.32700000000000151</v>
      </c>
      <c r="AL61" s="8">
        <f>AK61/U61</f>
        <v>1.0114131947666373E-2</v>
      </c>
      <c r="AM61" s="8">
        <f>AK61/N61</f>
        <v>2.9864922871781891E-3</v>
      </c>
      <c r="AN61" s="8">
        <f>(V61-AB61)/N61</f>
        <v>3.2139040851926599E-2</v>
      </c>
      <c r="AO61" s="8">
        <f>N61/U61</f>
        <v>3.386625838978071</v>
      </c>
      <c r="AP61" s="8">
        <f>AA61/N61</f>
        <v>7.8991351045272287E-2</v>
      </c>
      <c r="AQ61" s="8">
        <f>T61/N61</f>
        <v>0.70472084973468618</v>
      </c>
      <c r="AR61" s="8">
        <f>(AH61-AB61)/AA61</f>
        <v>0.6710602381778239</v>
      </c>
      <c r="AS61" s="8">
        <f>(P61+Q61)/N61</f>
        <v>0.59555405368379699</v>
      </c>
      <c r="AT61" s="8">
        <f>U61/N61</f>
        <v>0.29527915026531371</v>
      </c>
    </row>
    <row r="62" spans="1:46" ht="18" customHeight="1">
      <c r="A62" s="1">
        <v>2008</v>
      </c>
      <c r="B62" s="1" t="s">
        <v>51</v>
      </c>
      <c r="C62" s="1">
        <v>132</v>
      </c>
      <c r="D62" s="1">
        <v>2443</v>
      </c>
      <c r="E62" s="1" t="s">
        <v>59</v>
      </c>
      <c r="F62" s="1" t="s">
        <v>56</v>
      </c>
      <c r="G62" s="1">
        <v>161.93899999999999</v>
      </c>
      <c r="H62" s="1">
        <v>252.33699999999999</v>
      </c>
      <c r="I62" s="1">
        <v>4454.3850000000002</v>
      </c>
      <c r="J62" s="1">
        <v>8.0380000000000003</v>
      </c>
      <c r="K62" s="1">
        <v>239.738</v>
      </c>
      <c r="L62" s="1">
        <v>77.004000000000005</v>
      </c>
      <c r="M62" s="1">
        <v>536.16</v>
      </c>
      <c r="N62" s="2">
        <f t="shared" si="5"/>
        <v>5729.6009999999997</v>
      </c>
      <c r="O62" s="1">
        <v>0.90400000000000003</v>
      </c>
      <c r="P62" s="1">
        <v>77.790999999999997</v>
      </c>
      <c r="Q62" s="1">
        <v>4008.74</v>
      </c>
      <c r="R62" s="1">
        <v>435.13900000000001</v>
      </c>
      <c r="S62" s="1">
        <v>723.303</v>
      </c>
      <c r="T62" s="2">
        <v>5245.8770000000004</v>
      </c>
      <c r="U62" s="2">
        <v>483.72399999999999</v>
      </c>
      <c r="V62" s="1">
        <v>311.55200000000002</v>
      </c>
      <c r="W62" s="1">
        <v>48.743000000000002</v>
      </c>
      <c r="X62" s="1">
        <v>15.52</v>
      </c>
      <c r="Y62" s="1">
        <v>5.8570000000000002</v>
      </c>
      <c r="Z62" s="1">
        <v>3.77</v>
      </c>
      <c r="AA62" s="2">
        <f t="shared" si="4"/>
        <v>385.44200000000001</v>
      </c>
      <c r="AB62" s="1">
        <v>158.36600000000001</v>
      </c>
      <c r="AC62" s="1">
        <v>3.2360000000000002</v>
      </c>
      <c r="AD62" s="1">
        <v>75.581999999999994</v>
      </c>
      <c r="AE62" s="1">
        <v>80.078000000000003</v>
      </c>
      <c r="AF62" s="1">
        <v>17.699000000000002</v>
      </c>
      <c r="AG62" s="1">
        <v>4.5419999999999998</v>
      </c>
      <c r="AH62" s="2">
        <f t="shared" si="2"/>
        <v>339.50299999999999</v>
      </c>
      <c r="AI62" s="2">
        <f>AA62-SUM(AB62:AG62)</f>
        <v>45.939000000000021</v>
      </c>
      <c r="AJ62" s="3">
        <v>8.8230000000000004</v>
      </c>
      <c r="AK62" s="4">
        <f t="shared" si="3"/>
        <v>37.116000000000021</v>
      </c>
      <c r="AL62" s="8">
        <f>AK62/U62</f>
        <v>7.6729705369177503E-2</v>
      </c>
      <c r="AM62" s="8">
        <f>AK62/N62</f>
        <v>6.477937992540846E-3</v>
      </c>
      <c r="AN62" s="8">
        <f>(V62-AB62)/N62</f>
        <v>2.6735893127636641E-2</v>
      </c>
      <c r="AO62" s="8">
        <f>N62/U62</f>
        <v>11.844773052401782</v>
      </c>
      <c r="AP62" s="8">
        <f>AA62/N62</f>
        <v>6.7272049135707709E-2</v>
      </c>
      <c r="AQ62" s="8">
        <f>T62/N62</f>
        <v>0.91557457491368088</v>
      </c>
      <c r="AR62" s="8">
        <f>(AH62-AB62)/AA62</f>
        <v>0.46994619164491669</v>
      </c>
      <c r="AS62" s="8">
        <f>(P62+Q62)/N62</f>
        <v>0.71323134019279877</v>
      </c>
      <c r="AT62" s="8">
        <f>U62/N62</f>
        <v>8.4425425086319283E-2</v>
      </c>
    </row>
    <row r="63" spans="1:46" ht="18" customHeight="1">
      <c r="A63" s="1">
        <v>2008</v>
      </c>
      <c r="B63" s="1" t="s">
        <v>42</v>
      </c>
      <c r="C63" s="1">
        <v>148</v>
      </c>
      <c r="D63" s="1">
        <v>2672</v>
      </c>
      <c r="E63" s="1" t="s">
        <v>59</v>
      </c>
      <c r="F63" s="1" t="s">
        <v>56</v>
      </c>
      <c r="G63" s="1">
        <v>87.165999999999997</v>
      </c>
      <c r="H63" s="1">
        <v>155.214</v>
      </c>
      <c r="I63" s="1">
        <v>4543.3860000000004</v>
      </c>
      <c r="J63" s="1">
        <v>349.91800000000001</v>
      </c>
      <c r="K63" s="1">
        <v>319.66500000000002</v>
      </c>
      <c r="L63" s="1">
        <v>48.084000000000003</v>
      </c>
      <c r="M63" s="1">
        <v>75.254000000000005</v>
      </c>
      <c r="N63" s="2">
        <f t="shared" si="5"/>
        <v>5578.6869999999999</v>
      </c>
      <c r="O63" s="1">
        <v>8.0000000000000002E-3</v>
      </c>
      <c r="P63" s="1">
        <v>210.959</v>
      </c>
      <c r="Q63" s="1">
        <v>4191.625</v>
      </c>
      <c r="R63" s="1">
        <v>576.471</v>
      </c>
      <c r="S63" s="1">
        <v>188.376</v>
      </c>
      <c r="T63" s="2">
        <v>5167.4390000000003</v>
      </c>
      <c r="U63" s="2">
        <v>411.24799999999999</v>
      </c>
      <c r="V63" s="1">
        <v>306.77499999999998</v>
      </c>
      <c r="W63" s="1">
        <v>47.499000000000002</v>
      </c>
      <c r="X63" s="1">
        <v>27.771000000000001</v>
      </c>
      <c r="Y63" s="1">
        <v>9.6940000000000008</v>
      </c>
      <c r="Z63" s="1">
        <v>0.47099999999999997</v>
      </c>
      <c r="AA63" s="2">
        <f t="shared" si="4"/>
        <v>392.21000000000004</v>
      </c>
      <c r="AB63" s="1">
        <v>173.04499999999999</v>
      </c>
      <c r="AC63" s="1">
        <v>1.044</v>
      </c>
      <c r="AD63" s="1">
        <v>69.596999999999994</v>
      </c>
      <c r="AE63" s="1">
        <v>80.941999999999993</v>
      </c>
      <c r="AF63" s="1">
        <v>21.812000000000001</v>
      </c>
      <c r="AG63" s="1">
        <v>4.9420000000000002</v>
      </c>
      <c r="AH63" s="2">
        <f t="shared" si="2"/>
        <v>351.38200000000001</v>
      </c>
      <c r="AI63" s="2">
        <f>AA63-SUM(AB63:AG63)</f>
        <v>40.828000000000031</v>
      </c>
      <c r="AJ63" s="3">
        <v>7.8630000000000004</v>
      </c>
      <c r="AK63" s="4">
        <f t="shared" si="3"/>
        <v>32.965000000000032</v>
      </c>
      <c r="AL63" s="8">
        <f>AK63/U63</f>
        <v>8.0158444539547999E-2</v>
      </c>
      <c r="AM63" s="8">
        <f>AK63/N63</f>
        <v>5.9090965311371715E-3</v>
      </c>
      <c r="AN63" s="8">
        <f>(V63-AB63)/N63</f>
        <v>2.3971590447716459E-2</v>
      </c>
      <c r="AO63" s="8">
        <f>N63/U63</f>
        <v>13.565262323464188</v>
      </c>
      <c r="AP63" s="8">
        <f>AA63/N63</f>
        <v>7.0305073577348942E-2</v>
      </c>
      <c r="AQ63" s="8">
        <f>T63/N63</f>
        <v>0.92628229545769469</v>
      </c>
      <c r="AR63" s="8">
        <f>(AH63-AB63)/AA63</f>
        <v>0.45469773845643918</v>
      </c>
      <c r="AS63" s="8">
        <f>(P63+Q63)/N63</f>
        <v>0.78917924594084587</v>
      </c>
      <c r="AT63" s="8">
        <f>U63/N63</f>
        <v>7.371770454230539E-2</v>
      </c>
    </row>
    <row r="64" spans="1:46" ht="18" customHeight="1">
      <c r="A64" s="1">
        <v>2008</v>
      </c>
      <c r="B64" s="1" t="s">
        <v>54</v>
      </c>
      <c r="C64" s="1">
        <v>122</v>
      </c>
      <c r="D64" s="1">
        <v>2402</v>
      </c>
      <c r="E64" s="1" t="s">
        <v>29</v>
      </c>
      <c r="F64" s="1" t="s">
        <v>56</v>
      </c>
      <c r="G64" s="1">
        <v>631.13199999999995</v>
      </c>
      <c r="H64" s="1">
        <v>1102.356</v>
      </c>
      <c r="I64" s="1">
        <v>2991.7260000000001</v>
      </c>
      <c r="J64" s="1">
        <v>464.12299999999999</v>
      </c>
      <c r="K64" s="1">
        <v>148.37</v>
      </c>
      <c r="L64" s="1">
        <v>102.813</v>
      </c>
      <c r="M64" s="1">
        <v>134.23500000000001</v>
      </c>
      <c r="N64" s="2">
        <f t="shared" si="5"/>
        <v>5574.7549999999992</v>
      </c>
      <c r="O64" s="1">
        <v>0.76900000000000002</v>
      </c>
      <c r="P64" s="1">
        <v>44.293999999999997</v>
      </c>
      <c r="Q64" s="1">
        <v>4809.165</v>
      </c>
      <c r="R64" s="1">
        <v>156.358</v>
      </c>
      <c r="S64" s="1">
        <v>118.41</v>
      </c>
      <c r="T64" s="2">
        <v>5128.9960000000001</v>
      </c>
      <c r="U64" s="2">
        <v>445.75900000000001</v>
      </c>
      <c r="V64" s="1">
        <v>272.20800000000003</v>
      </c>
      <c r="W64" s="1">
        <v>51.52</v>
      </c>
      <c r="X64" s="1">
        <v>60</v>
      </c>
      <c r="Y64" s="1">
        <v>5.2720000000000002</v>
      </c>
      <c r="Z64" s="1">
        <v>2.7919999999999998</v>
      </c>
      <c r="AA64" s="2">
        <f t="shared" si="4"/>
        <v>391.79199999999997</v>
      </c>
      <c r="AB64" s="1">
        <v>124.91500000000001</v>
      </c>
      <c r="AC64" s="1">
        <v>3.5470000000000002</v>
      </c>
      <c r="AD64" s="1">
        <v>74.697999999999993</v>
      </c>
      <c r="AE64" s="1">
        <v>96.034000000000006</v>
      </c>
      <c r="AF64" s="1">
        <v>28.677</v>
      </c>
      <c r="AG64" s="1">
        <v>14.492000000000001</v>
      </c>
      <c r="AH64" s="2">
        <f t="shared" si="2"/>
        <v>342.36300000000006</v>
      </c>
      <c r="AI64" s="2">
        <f>AA64-SUM(AB64:AG64)</f>
        <v>49.428999999999917</v>
      </c>
      <c r="AJ64" s="3">
        <v>14.282999999999999</v>
      </c>
      <c r="AK64" s="4">
        <f t="shared" si="3"/>
        <v>35.145999999999916</v>
      </c>
      <c r="AL64" s="8">
        <f>AK64/U64</f>
        <v>7.8845295327744175E-2</v>
      </c>
      <c r="AM64" s="8">
        <f>AK64/N64</f>
        <v>6.3044923050429875E-3</v>
      </c>
      <c r="AN64" s="8">
        <f>(V64-AB64)/N64</f>
        <v>2.642143017944287E-2</v>
      </c>
      <c r="AO64" s="8">
        <f>N64/U64</f>
        <v>12.506208511774297</v>
      </c>
      <c r="AP64" s="8">
        <f>AA64/N64</f>
        <v>7.0279680452324814E-2</v>
      </c>
      <c r="AQ64" s="8">
        <f>T64/N64</f>
        <v>0.92003971474979629</v>
      </c>
      <c r="AR64" s="8">
        <f>(AH64-AB64)/AA64</f>
        <v>0.5550087801690694</v>
      </c>
      <c r="AS64" s="8">
        <f>(P64+Q64)/N64</f>
        <v>0.87061386554207321</v>
      </c>
      <c r="AT64" s="8">
        <f>U64/N64</f>
        <v>7.9960285250203836E-2</v>
      </c>
    </row>
    <row r="65" spans="1:46" ht="18" customHeight="1">
      <c r="A65" s="1">
        <v>2008</v>
      </c>
      <c r="B65" s="1" t="s">
        <v>37</v>
      </c>
      <c r="C65" s="1">
        <v>84</v>
      </c>
      <c r="D65" s="1">
        <v>1854</v>
      </c>
      <c r="E65" s="1" t="s">
        <v>59</v>
      </c>
      <c r="F65" s="1" t="s">
        <v>56</v>
      </c>
      <c r="G65" s="1">
        <v>46.274000000000001</v>
      </c>
      <c r="H65" s="1">
        <v>221.10400000000001</v>
      </c>
      <c r="I65" s="1">
        <v>3449.4180000000001</v>
      </c>
      <c r="J65" s="1">
        <v>82.281000000000006</v>
      </c>
      <c r="K65" s="1">
        <v>152.535</v>
      </c>
      <c r="L65" s="1">
        <v>54.978000000000002</v>
      </c>
      <c r="M65" s="1">
        <v>349.54700000000003</v>
      </c>
      <c r="N65" s="2">
        <f t="shared" si="5"/>
        <v>4356.1370000000006</v>
      </c>
      <c r="O65" s="1">
        <v>0</v>
      </c>
      <c r="P65" s="1">
        <v>45.960999999999999</v>
      </c>
      <c r="Q65" s="1">
        <v>2657.2939999999999</v>
      </c>
      <c r="R65" s="1">
        <v>609.23</v>
      </c>
      <c r="S65" s="1">
        <v>676.26099999999997</v>
      </c>
      <c r="T65" s="2">
        <v>3988.7460000000001</v>
      </c>
      <c r="U65" s="2">
        <v>367.39100000000002</v>
      </c>
      <c r="V65" s="1">
        <v>258.68900000000002</v>
      </c>
      <c r="W65" s="1">
        <v>35.036999999999999</v>
      </c>
      <c r="X65" s="1">
        <v>19.474</v>
      </c>
      <c r="Y65" s="1">
        <v>1.839</v>
      </c>
      <c r="Z65" s="1">
        <v>11.035</v>
      </c>
      <c r="AA65" s="2">
        <f t="shared" si="4"/>
        <v>326.07400000000001</v>
      </c>
      <c r="AB65" s="1">
        <v>123.93899999999999</v>
      </c>
      <c r="AC65" s="1">
        <v>3.4390000000000001</v>
      </c>
      <c r="AD65" s="1">
        <v>52.143000000000001</v>
      </c>
      <c r="AE65" s="1">
        <v>52.540999999999997</v>
      </c>
      <c r="AF65" s="1">
        <v>17.785</v>
      </c>
      <c r="AG65" s="1">
        <v>2.5670000000000002</v>
      </c>
      <c r="AH65" s="2">
        <f t="shared" si="2"/>
        <v>252.41399999999999</v>
      </c>
      <c r="AI65" s="2">
        <f>AA65-SUM(AB65:AG65)</f>
        <v>73.660000000000025</v>
      </c>
      <c r="AJ65" s="3">
        <v>13.455</v>
      </c>
      <c r="AK65" s="4">
        <f t="shared" si="3"/>
        <v>60.205000000000027</v>
      </c>
      <c r="AL65" s="8">
        <f>AK65/U65</f>
        <v>0.16387173338486796</v>
      </c>
      <c r="AM65" s="8">
        <f>AK65/N65</f>
        <v>1.3820731533466468E-2</v>
      </c>
      <c r="AN65" s="8">
        <f>(V65-AB65)/N65</f>
        <v>3.0933370552854514E-2</v>
      </c>
      <c r="AO65" s="8">
        <f>N65/U65</f>
        <v>11.856950769071645</v>
      </c>
      <c r="AP65" s="8">
        <f>AA65/N65</f>
        <v>7.4853935952886697E-2</v>
      </c>
      <c r="AQ65" s="8">
        <f>T65/N65</f>
        <v>0.91566128429845051</v>
      </c>
      <c r="AR65" s="8">
        <f>(AH65-AB65)/AA65</f>
        <v>0.3940056551580316</v>
      </c>
      <c r="AS65" s="8">
        <f>(P65+Q65)/N65</f>
        <v>0.62056243869281413</v>
      </c>
      <c r="AT65" s="8">
        <f>U65/N65</f>
        <v>8.4338715701549327E-2</v>
      </c>
    </row>
    <row r="66" spans="1:46" ht="18" customHeight="1">
      <c r="A66" s="1">
        <v>2008</v>
      </c>
      <c r="B66" s="1" t="s">
        <v>53</v>
      </c>
      <c r="C66" s="1">
        <v>103</v>
      </c>
      <c r="D66" s="1">
        <v>962</v>
      </c>
      <c r="E66" s="1" t="s">
        <v>29</v>
      </c>
      <c r="F66" s="1" t="s">
        <v>56</v>
      </c>
      <c r="G66" s="1">
        <v>228.83099999999999</v>
      </c>
      <c r="H66" s="1">
        <v>117.76600000000001</v>
      </c>
      <c r="I66" s="1">
        <v>2344.768</v>
      </c>
      <c r="J66" s="1">
        <v>1.4370000000000001</v>
      </c>
      <c r="K66" s="1">
        <v>421.04300000000001</v>
      </c>
      <c r="L66" s="1">
        <v>98.897000000000006</v>
      </c>
      <c r="M66" s="1">
        <v>33.247</v>
      </c>
      <c r="N66" s="2">
        <f t="shared" ref="N66:N97" si="6">SUM(G66:M66)</f>
        <v>3245.9889999999996</v>
      </c>
      <c r="O66" s="1">
        <v>0</v>
      </c>
      <c r="P66" s="1">
        <v>80.277000000000001</v>
      </c>
      <c r="Q66" s="1">
        <v>2440.681</v>
      </c>
      <c r="R66" s="1">
        <v>306.83499999999998</v>
      </c>
      <c r="S66" s="1">
        <v>113.785</v>
      </c>
      <c r="T66" s="2">
        <v>2941.578</v>
      </c>
      <c r="U66" s="2">
        <v>304.411</v>
      </c>
      <c r="V66" s="1">
        <v>191.76</v>
      </c>
      <c r="W66" s="1">
        <v>32.249000000000002</v>
      </c>
      <c r="X66" s="1">
        <v>11.522</v>
      </c>
      <c r="Y66" s="1">
        <v>21.765999999999998</v>
      </c>
      <c r="Z66" s="1">
        <v>1.9379999999999999</v>
      </c>
      <c r="AA66" s="2">
        <f t="shared" si="4"/>
        <v>259.23499999999996</v>
      </c>
      <c r="AB66" s="1">
        <v>123.20699999999999</v>
      </c>
      <c r="AC66" s="1">
        <v>3.4049999999999998</v>
      </c>
      <c r="AD66" s="1">
        <v>42.417000000000002</v>
      </c>
      <c r="AE66" s="1">
        <v>31.687000000000001</v>
      </c>
      <c r="AF66" s="1">
        <v>10.159000000000001</v>
      </c>
      <c r="AG66" s="1">
        <v>4.5190000000000001</v>
      </c>
      <c r="AH66" s="2">
        <f t="shared" si="2"/>
        <v>215.39400000000001</v>
      </c>
      <c r="AI66" s="2">
        <f>AA66-SUM(AB66:AG66)</f>
        <v>43.840999999999951</v>
      </c>
      <c r="AJ66" s="3">
        <v>5.2480000000000002</v>
      </c>
      <c r="AK66" s="4">
        <f t="shared" si="3"/>
        <v>38.592999999999954</v>
      </c>
      <c r="AL66" s="8">
        <f>AK66/U66</f>
        <v>0.12677925567735709</v>
      </c>
      <c r="AM66" s="8">
        <f>AK66/N66</f>
        <v>1.1889442632122276E-2</v>
      </c>
      <c r="AN66" s="8">
        <f>(V66-AB66)/N66</f>
        <v>2.1119295228665288E-2</v>
      </c>
      <c r="AO66" s="8">
        <f>N66/U66</f>
        <v>10.663179057261399</v>
      </c>
      <c r="AP66" s="8">
        <f>AA66/N66</f>
        <v>7.9863178833939355E-2</v>
      </c>
      <c r="AQ66" s="8">
        <f>T66/N66</f>
        <v>0.90621933715733494</v>
      </c>
      <c r="AR66" s="8">
        <f>(AH66-AB66)/AA66</f>
        <v>0.35561170366655748</v>
      </c>
      <c r="AS66" s="8">
        <f>(P66+Q66)/N66</f>
        <v>0.77663787523617622</v>
      </c>
      <c r="AT66" s="8">
        <f>U66/N66</f>
        <v>9.3780662842665216E-2</v>
      </c>
    </row>
    <row r="67" spans="1:46" ht="18" customHeight="1">
      <c r="A67" s="1">
        <v>2008</v>
      </c>
      <c r="B67" s="1" t="s">
        <v>48</v>
      </c>
      <c r="C67" s="1">
        <v>88</v>
      </c>
      <c r="D67" s="1">
        <v>888</v>
      </c>
      <c r="E67" s="1" t="s">
        <v>30</v>
      </c>
      <c r="F67" s="1" t="s">
        <v>56</v>
      </c>
      <c r="G67" s="1">
        <v>342.50200000000001</v>
      </c>
      <c r="H67" s="1">
        <v>595.23900000000003</v>
      </c>
      <c r="I67" s="1">
        <v>1514.0409999999999</v>
      </c>
      <c r="J67" s="1">
        <v>475.64400000000001</v>
      </c>
      <c r="K67" s="1">
        <v>134.83500000000001</v>
      </c>
      <c r="L67" s="1">
        <v>53.904000000000003</v>
      </c>
      <c r="M67" s="1">
        <v>34.372999999999998</v>
      </c>
      <c r="N67" s="2">
        <f t="shared" si="6"/>
        <v>3150.5380000000005</v>
      </c>
      <c r="O67" s="1">
        <v>0</v>
      </c>
      <c r="P67" s="1">
        <v>183.23400000000001</v>
      </c>
      <c r="Q67" s="1">
        <v>2528.1880000000001</v>
      </c>
      <c r="R67" s="1">
        <v>130.03100000000001</v>
      </c>
      <c r="S67" s="1">
        <v>35.314</v>
      </c>
      <c r="T67" s="2">
        <v>2876.7669999999998</v>
      </c>
      <c r="U67" s="2">
        <v>273.77100000000002</v>
      </c>
      <c r="V67" s="1">
        <v>130.94800000000001</v>
      </c>
      <c r="W67" s="1">
        <v>24.562999999999999</v>
      </c>
      <c r="X67" s="1">
        <v>55.777000000000001</v>
      </c>
      <c r="Y67" s="1">
        <v>5.33</v>
      </c>
      <c r="Z67" s="1">
        <v>8.1000000000000003E-2</v>
      </c>
      <c r="AA67" s="2">
        <f t="shared" ref="AA67:AA101" si="7">SUM(V67:Z67)</f>
        <v>216.69900000000001</v>
      </c>
      <c r="AB67" s="1">
        <v>95.188000000000002</v>
      </c>
      <c r="AC67" s="1">
        <v>4.6900000000000004</v>
      </c>
      <c r="AD67" s="1">
        <v>16.347000000000001</v>
      </c>
      <c r="AE67" s="1">
        <v>30.923999999999999</v>
      </c>
      <c r="AF67" s="1">
        <v>19.488</v>
      </c>
      <c r="AG67" s="1">
        <v>9.4179999999999993</v>
      </c>
      <c r="AH67" s="2">
        <f t="shared" ref="AH67:AH101" si="8">SUM(AB67:AG67)</f>
        <v>176.05500000000001</v>
      </c>
      <c r="AI67" s="2">
        <f>AA67-SUM(AB67:AG67)</f>
        <v>40.644000000000005</v>
      </c>
      <c r="AJ67" s="3">
        <v>4.8869999999999996</v>
      </c>
      <c r="AK67" s="4">
        <f t="shared" ref="AK67:AK101" si="9">AI67-AJ67</f>
        <v>35.757000000000005</v>
      </c>
      <c r="AL67" s="8">
        <f>AK67/U67</f>
        <v>0.1306091587494658</v>
      </c>
      <c r="AM67" s="8">
        <f>AK67/N67</f>
        <v>1.1349490150571108E-2</v>
      </c>
      <c r="AN67" s="8">
        <f>(V67-AB67)/N67</f>
        <v>1.1350442368890646E-2</v>
      </c>
      <c r="AO67" s="8">
        <f>N67/U67</f>
        <v>11.507931811623584</v>
      </c>
      <c r="AP67" s="8">
        <f>AA67/N67</f>
        <v>6.8781585875174328E-2</v>
      </c>
      <c r="AQ67" s="8">
        <f>T67/N67</f>
        <v>0.91310341281393825</v>
      </c>
      <c r="AR67" s="8">
        <f>(AH67-AB67)/AA67</f>
        <v>0.37317661825850607</v>
      </c>
      <c r="AS67" s="8">
        <f>(P67+Q67)/N67</f>
        <v>0.86062190013261219</v>
      </c>
      <c r="AT67" s="8">
        <f>U67/N67</f>
        <v>8.6896587186061552E-2</v>
      </c>
    </row>
    <row r="68" spans="1:46" ht="18" customHeight="1">
      <c r="A68" s="1">
        <v>2008</v>
      </c>
      <c r="B68" s="1" t="s">
        <v>40</v>
      </c>
      <c r="C68" s="1">
        <v>137</v>
      </c>
      <c r="D68" s="1">
        <v>1363</v>
      </c>
      <c r="E68" s="1" t="s">
        <v>30</v>
      </c>
      <c r="F68" s="1" t="s">
        <v>56</v>
      </c>
      <c r="G68" s="1">
        <v>180.554</v>
      </c>
      <c r="H68" s="1">
        <v>140.81700000000001</v>
      </c>
      <c r="I68" s="1">
        <v>1963.0530000000001</v>
      </c>
      <c r="J68" s="1">
        <v>294.71100000000001</v>
      </c>
      <c r="K68" s="1">
        <v>56.866</v>
      </c>
      <c r="L68" s="1">
        <v>96.093999999999994</v>
      </c>
      <c r="M68" s="1">
        <v>107.622</v>
      </c>
      <c r="N68" s="2">
        <f t="shared" si="6"/>
        <v>2839.7170000000001</v>
      </c>
      <c r="O68" s="1">
        <v>0</v>
      </c>
      <c r="P68" s="1">
        <v>14.395</v>
      </c>
      <c r="Q68" s="1">
        <v>2410.4160000000002</v>
      </c>
      <c r="R68" s="1">
        <v>166.143</v>
      </c>
      <c r="S68" s="1">
        <v>111.77200000000001</v>
      </c>
      <c r="T68" s="2">
        <v>2702.7260000000001</v>
      </c>
      <c r="U68" s="2">
        <v>136.99100000000001</v>
      </c>
      <c r="V68" s="1">
        <v>150.52000000000001</v>
      </c>
      <c r="W68" s="1">
        <v>37.103999999999999</v>
      </c>
      <c r="X68" s="1">
        <v>26.971</v>
      </c>
      <c r="Y68" s="1">
        <v>1.7509999999999999</v>
      </c>
      <c r="Z68" s="1">
        <v>1.6240000000000001</v>
      </c>
      <c r="AA68" s="2">
        <f t="shared" si="7"/>
        <v>217.97000000000003</v>
      </c>
      <c r="AB68" s="1">
        <v>86.248999999999995</v>
      </c>
      <c r="AC68" s="1">
        <v>1.5349999999999999</v>
      </c>
      <c r="AD68" s="1">
        <v>23.622</v>
      </c>
      <c r="AE68" s="1">
        <v>44.524000000000001</v>
      </c>
      <c r="AF68" s="1">
        <v>19.256</v>
      </c>
      <c r="AG68" s="1">
        <v>4.79</v>
      </c>
      <c r="AH68" s="2">
        <f t="shared" si="8"/>
        <v>179.976</v>
      </c>
      <c r="AI68" s="2">
        <f>AA68-SUM(AB68:AG68)</f>
        <v>37.994000000000028</v>
      </c>
      <c r="AJ68" s="3">
        <v>0.28899999999999998</v>
      </c>
      <c r="AK68" s="4">
        <f t="shared" si="9"/>
        <v>37.705000000000027</v>
      </c>
      <c r="AL68" s="8">
        <f>AK68/U68</f>
        <v>0.27523705936886383</v>
      </c>
      <c r="AM68" s="8">
        <f>AK68/N68</f>
        <v>1.3277731548601507E-2</v>
      </c>
      <c r="AN68" s="8">
        <f>(V68-AB68)/N68</f>
        <v>2.2632889122401991E-2</v>
      </c>
      <c r="AO68" s="8">
        <f>N68/U68</f>
        <v>20.729223087648091</v>
      </c>
      <c r="AP68" s="8">
        <f>AA68/N68</f>
        <v>7.6757648737532658E-2</v>
      </c>
      <c r="AQ68" s="8">
        <f>T68/N68</f>
        <v>0.95175892527318739</v>
      </c>
      <c r="AR68" s="8">
        <f>(AH68-AB68)/AA68</f>
        <v>0.42999954122126893</v>
      </c>
      <c r="AS68" s="8">
        <f>(P68+Q68)/N68</f>
        <v>0.85389177865259114</v>
      </c>
      <c r="AT68" s="8">
        <f>U68/N68</f>
        <v>4.824107472681257E-2</v>
      </c>
    </row>
    <row r="69" spans="1:46" ht="18" customHeight="1">
      <c r="A69" s="1">
        <v>2008</v>
      </c>
      <c r="B69" s="1" t="s">
        <v>38</v>
      </c>
      <c r="C69" s="1">
        <v>87</v>
      </c>
      <c r="D69" s="1">
        <v>839</v>
      </c>
      <c r="E69" s="1" t="s">
        <v>29</v>
      </c>
      <c r="F69" s="1" t="s">
        <v>57</v>
      </c>
      <c r="G69" s="1">
        <v>265.40499999999997</v>
      </c>
      <c r="H69" s="1">
        <v>204.14500000000001</v>
      </c>
      <c r="I69" s="1">
        <v>1731.828</v>
      </c>
      <c r="J69" s="1">
        <v>24.082000000000001</v>
      </c>
      <c r="K69" s="1">
        <v>116.40600000000001</v>
      </c>
      <c r="L69" s="1">
        <v>44.11</v>
      </c>
      <c r="M69" s="1">
        <v>13.849</v>
      </c>
      <c r="N69" s="2">
        <f t="shared" si="6"/>
        <v>2399.8249999999998</v>
      </c>
      <c r="O69" s="1">
        <v>0</v>
      </c>
      <c r="P69" s="1">
        <v>30.407</v>
      </c>
      <c r="Q69" s="1">
        <v>1721.9269999999999</v>
      </c>
      <c r="R69" s="1">
        <v>153.875</v>
      </c>
      <c r="S69" s="1">
        <v>92.524000000000001</v>
      </c>
      <c r="T69" s="2">
        <v>1998.7329999999999</v>
      </c>
      <c r="U69" s="2">
        <v>401.09199999999998</v>
      </c>
      <c r="V69" s="1">
        <v>152.136</v>
      </c>
      <c r="W69" s="1">
        <v>26.803000000000001</v>
      </c>
      <c r="X69" s="1">
        <v>7.9539999999999997</v>
      </c>
      <c r="Y69" s="1">
        <v>7.3220000000000001</v>
      </c>
      <c r="Z69" s="1">
        <v>0.40100000000000002</v>
      </c>
      <c r="AA69" s="2">
        <f t="shared" si="7"/>
        <v>194.61600000000001</v>
      </c>
      <c r="AB69" s="1">
        <v>67.331000000000003</v>
      </c>
      <c r="AC69" s="1">
        <v>1.048</v>
      </c>
      <c r="AD69" s="1">
        <v>17.934999999999999</v>
      </c>
      <c r="AE69" s="1">
        <v>22.73</v>
      </c>
      <c r="AF69" s="1">
        <v>9.2690000000000001</v>
      </c>
      <c r="AG69" s="1">
        <v>5.8070000000000004</v>
      </c>
      <c r="AH69" s="2">
        <f t="shared" si="8"/>
        <v>124.12000000000002</v>
      </c>
      <c r="AI69" s="2">
        <f>AA69-SUM(AB69:AG69)</f>
        <v>70.495999999999995</v>
      </c>
      <c r="AJ69" s="3">
        <v>11.725</v>
      </c>
      <c r="AK69" s="4">
        <f t="shared" si="9"/>
        <v>58.770999999999994</v>
      </c>
      <c r="AL69" s="8">
        <f>AK69/U69</f>
        <v>0.14652747997965554</v>
      </c>
      <c r="AM69" s="8">
        <f>AK69/N69</f>
        <v>2.4489702374131447E-2</v>
      </c>
      <c r="AN69" s="8">
        <f>(V69-AB69)/N69</f>
        <v>3.5337993395351742E-2</v>
      </c>
      <c r="AO69" s="8">
        <f>N69/U69</f>
        <v>5.9832282867770985</v>
      </c>
      <c r="AP69" s="8">
        <f>AA69/N69</f>
        <v>8.1095913243674031E-2</v>
      </c>
      <c r="AQ69" s="8">
        <f>T69/N69</f>
        <v>0.83286614648984825</v>
      </c>
      <c r="AR69" s="8">
        <f>(AH69-AB69)/AA69</f>
        <v>0.29180026308217211</v>
      </c>
      <c r="AS69" s="8">
        <f>(P69+Q69)/N69</f>
        <v>0.73019240986321921</v>
      </c>
      <c r="AT69" s="8">
        <f>U69/N69</f>
        <v>0.16713385351015178</v>
      </c>
    </row>
    <row r="70" spans="1:46" ht="18" customHeight="1">
      <c r="A70" s="1">
        <v>2008</v>
      </c>
      <c r="B70" s="1" t="s">
        <v>49</v>
      </c>
      <c r="C70" s="1">
        <v>109</v>
      </c>
      <c r="D70" s="1">
        <v>1348</v>
      </c>
      <c r="E70" s="1" t="s">
        <v>30</v>
      </c>
      <c r="F70" s="1" t="s">
        <v>57</v>
      </c>
      <c r="G70" s="1">
        <v>59.061999999999998</v>
      </c>
      <c r="H70" s="1">
        <v>241.82900000000001</v>
      </c>
      <c r="I70" s="1">
        <v>1677.5909999999999</v>
      </c>
      <c r="J70" s="1">
        <v>0</v>
      </c>
      <c r="K70" s="1">
        <v>71.108000000000004</v>
      </c>
      <c r="L70" s="1">
        <v>30.126000000000001</v>
      </c>
      <c r="M70" s="1">
        <v>35.003999999999998</v>
      </c>
      <c r="N70" s="2">
        <f t="shared" si="6"/>
        <v>2114.7200000000003</v>
      </c>
      <c r="O70" s="1">
        <v>0</v>
      </c>
      <c r="P70" s="1">
        <v>76.293999999999997</v>
      </c>
      <c r="Q70" s="1">
        <v>1774.8920000000001</v>
      </c>
      <c r="R70" s="1">
        <v>109.134</v>
      </c>
      <c r="S70" s="1">
        <v>82.411000000000001</v>
      </c>
      <c r="T70" s="2">
        <v>2042.731</v>
      </c>
      <c r="U70" s="2">
        <v>71.989000000000004</v>
      </c>
      <c r="V70" s="1">
        <v>103.16</v>
      </c>
      <c r="W70" s="1">
        <v>31.686</v>
      </c>
      <c r="X70" s="1">
        <v>7.1580000000000004</v>
      </c>
      <c r="Y70" s="1">
        <v>3.2130000000000001</v>
      </c>
      <c r="Z70" s="1">
        <v>2.4E-2</v>
      </c>
      <c r="AA70" s="2">
        <f t="shared" si="7"/>
        <v>145.24099999999999</v>
      </c>
      <c r="AB70" s="1">
        <v>52.804000000000002</v>
      </c>
      <c r="AC70" s="1">
        <v>1.905</v>
      </c>
      <c r="AD70" s="1">
        <v>17.655999999999999</v>
      </c>
      <c r="AE70" s="1">
        <v>50.186999999999998</v>
      </c>
      <c r="AF70" s="1">
        <v>15.801</v>
      </c>
      <c r="AG70" s="1">
        <v>4.4969999999999999</v>
      </c>
      <c r="AH70" s="2">
        <f t="shared" si="8"/>
        <v>142.85000000000002</v>
      </c>
      <c r="AI70" s="2">
        <f>AA70-SUM(AB70:AG70)</f>
        <v>2.3909999999999627</v>
      </c>
      <c r="AJ70" s="3">
        <v>0.15</v>
      </c>
      <c r="AK70" s="4">
        <f t="shared" si="9"/>
        <v>2.2409999999999628</v>
      </c>
      <c r="AL70" s="8">
        <f>AK70/U70</f>
        <v>3.1129755934933986E-2</v>
      </c>
      <c r="AM70" s="8">
        <f>AK70/N70</f>
        <v>1.0597147612922573E-3</v>
      </c>
      <c r="AN70" s="8">
        <f>(V70-AB70)/N70</f>
        <v>2.3812135885601871E-2</v>
      </c>
      <c r="AO70" s="8">
        <f>N70/U70</f>
        <v>29.375599049854841</v>
      </c>
      <c r="AP70" s="8">
        <f>AA70/N70</f>
        <v>6.8680960127109017E-2</v>
      </c>
      <c r="AQ70" s="8">
        <f>T70/N70</f>
        <v>0.96595814103049094</v>
      </c>
      <c r="AR70" s="8">
        <f>(AH70-AB70)/AA70</f>
        <v>0.61997645292995796</v>
      </c>
      <c r="AS70" s="8">
        <f>(P70+Q70)/N70</f>
        <v>0.87538113792842542</v>
      </c>
      <c r="AT70" s="8">
        <f>U70/N70</f>
        <v>3.404185896950896E-2</v>
      </c>
    </row>
    <row r="71" spans="1:46" ht="18" customHeight="1">
      <c r="A71" s="1">
        <v>2008</v>
      </c>
      <c r="B71" s="1" t="s">
        <v>50</v>
      </c>
      <c r="C71" s="1">
        <v>102</v>
      </c>
      <c r="D71" s="1">
        <v>1134</v>
      </c>
      <c r="E71" s="1" t="s">
        <v>30</v>
      </c>
      <c r="F71" s="1" t="s">
        <v>57</v>
      </c>
      <c r="G71" s="1">
        <v>97.046000000000006</v>
      </c>
      <c r="H71" s="1">
        <v>153.36000000000001</v>
      </c>
      <c r="I71" s="1">
        <v>1247.7619999999999</v>
      </c>
      <c r="J71" s="1">
        <v>9.1300000000000008</v>
      </c>
      <c r="K71" s="1">
        <v>98.632999999999996</v>
      </c>
      <c r="L71" s="1">
        <v>52.948999999999998</v>
      </c>
      <c r="M71" s="1">
        <v>32.823</v>
      </c>
      <c r="N71" s="2">
        <f t="shared" si="6"/>
        <v>1691.7030000000002</v>
      </c>
      <c r="O71" s="1">
        <v>0</v>
      </c>
      <c r="P71" s="1">
        <v>83.778999999999996</v>
      </c>
      <c r="Q71" s="1">
        <v>1318.836</v>
      </c>
      <c r="R71" s="1">
        <v>44.07</v>
      </c>
      <c r="S71" s="1">
        <v>69.409000000000006</v>
      </c>
      <c r="T71" s="2">
        <v>1516.0940000000001</v>
      </c>
      <c r="U71" s="2">
        <v>175.60900000000001</v>
      </c>
      <c r="V71" s="1">
        <v>99.653000000000006</v>
      </c>
      <c r="W71" s="1">
        <v>25.797999999999998</v>
      </c>
      <c r="X71" s="1">
        <v>7.6539999999999999</v>
      </c>
      <c r="Y71" s="1">
        <v>7.5869999999999997</v>
      </c>
      <c r="Z71" s="1">
        <v>1.9019999999999999</v>
      </c>
      <c r="AA71" s="2">
        <f t="shared" si="7"/>
        <v>142.59399999999999</v>
      </c>
      <c r="AB71" s="1">
        <v>46.01</v>
      </c>
      <c r="AC71" s="1">
        <v>1.5249999999999999</v>
      </c>
      <c r="AD71" s="1">
        <v>2.4910000000000001</v>
      </c>
      <c r="AE71" s="1">
        <v>34.439</v>
      </c>
      <c r="AF71" s="1">
        <v>17.968</v>
      </c>
      <c r="AG71" s="1">
        <v>7.5490000000000004</v>
      </c>
      <c r="AH71" s="2">
        <f t="shared" si="8"/>
        <v>109.98200000000001</v>
      </c>
      <c r="AI71" s="2">
        <f>AA71-SUM(AB71:AG71)</f>
        <v>32.611999999999981</v>
      </c>
      <c r="AJ71" s="3">
        <v>8.4459999999999997</v>
      </c>
      <c r="AK71" s="4">
        <f t="shared" si="9"/>
        <v>24.165999999999983</v>
      </c>
      <c r="AL71" s="8">
        <f>AK71/U71</f>
        <v>0.13761253694286729</v>
      </c>
      <c r="AM71" s="8">
        <f>AK71/N71</f>
        <v>1.4285013385919384E-2</v>
      </c>
      <c r="AN71" s="8">
        <f>(V71-AB71)/N71</f>
        <v>3.1709466732635694E-2</v>
      </c>
      <c r="AO71" s="8">
        <f>N71/U71</f>
        <v>9.6333502269245894</v>
      </c>
      <c r="AP71" s="8">
        <f>AA71/N71</f>
        <v>8.4290209333434993E-2</v>
      </c>
      <c r="AQ71" s="8">
        <f>T71/N71</f>
        <v>0.89619395366680787</v>
      </c>
      <c r="AR71" s="8">
        <f>(AH71-AB71)/AA71</f>
        <v>0.4486303771547191</v>
      </c>
      <c r="AS71" s="8">
        <f>(P71+Q71)/N71</f>
        <v>0.82911421212825176</v>
      </c>
      <c r="AT71" s="8">
        <f>U71/N71</f>
        <v>0.10380604633319204</v>
      </c>
    </row>
    <row r="72" spans="1:46" ht="18" customHeight="1">
      <c r="A72" s="1">
        <v>2008</v>
      </c>
      <c r="B72" s="1" t="s">
        <v>43</v>
      </c>
      <c r="C72" s="1">
        <v>25</v>
      </c>
      <c r="D72" s="1">
        <v>264</v>
      </c>
      <c r="E72" s="1" t="s">
        <v>59</v>
      </c>
      <c r="F72" s="1" t="s">
        <v>57</v>
      </c>
      <c r="G72" s="1">
        <v>8.2370000000000001</v>
      </c>
      <c r="H72" s="1">
        <v>16.076000000000001</v>
      </c>
      <c r="I72" s="1">
        <v>458.25799999999998</v>
      </c>
      <c r="J72" s="1">
        <v>0</v>
      </c>
      <c r="K72" s="1">
        <v>2.3069999999999999</v>
      </c>
      <c r="L72" s="1">
        <v>7.8639999999999999</v>
      </c>
      <c r="M72" s="1">
        <v>40.15</v>
      </c>
      <c r="N72" s="2">
        <f t="shared" si="6"/>
        <v>532.89199999999994</v>
      </c>
      <c r="O72" s="1">
        <v>3.7730000000000001</v>
      </c>
      <c r="P72" s="1">
        <v>4.9950000000000001</v>
      </c>
      <c r="Q72" s="1">
        <v>5</v>
      </c>
      <c r="R72" s="1">
        <v>450.66500000000002</v>
      </c>
      <c r="S72" s="1">
        <v>24.3</v>
      </c>
      <c r="T72" s="2">
        <v>488.733</v>
      </c>
      <c r="U72" s="2">
        <v>44.158999999999999</v>
      </c>
      <c r="V72" s="1">
        <v>10.586</v>
      </c>
      <c r="W72" s="1">
        <v>2.1469999999999998</v>
      </c>
      <c r="X72" s="1">
        <v>0.183</v>
      </c>
      <c r="Y72" s="1">
        <v>0</v>
      </c>
      <c r="Z72" s="1">
        <v>1E-3</v>
      </c>
      <c r="AA72" s="2">
        <f t="shared" si="7"/>
        <v>12.917</v>
      </c>
      <c r="AB72" s="1">
        <v>1.804</v>
      </c>
      <c r="AC72" s="1">
        <v>0</v>
      </c>
      <c r="AD72" s="1">
        <v>0.377</v>
      </c>
      <c r="AE72" s="1">
        <v>6.298</v>
      </c>
      <c r="AF72" s="1">
        <v>2.9609999999999999</v>
      </c>
      <c r="AG72" s="1">
        <v>0.74</v>
      </c>
      <c r="AH72" s="2">
        <f t="shared" si="8"/>
        <v>12.18</v>
      </c>
      <c r="AI72" s="2">
        <f>AA72-SUM(AB72:AG72)</f>
        <v>0.7370000000000001</v>
      </c>
      <c r="AJ72" s="3">
        <v>0.33100000000000002</v>
      </c>
      <c r="AK72" s="4">
        <f t="shared" si="9"/>
        <v>0.40600000000000008</v>
      </c>
      <c r="AL72" s="8">
        <f>AK72/U72</f>
        <v>9.1940487782784953E-3</v>
      </c>
      <c r="AM72" s="8">
        <f>AK72/N72</f>
        <v>7.6188045607740429E-4</v>
      </c>
      <c r="AN72" s="8">
        <f>(V72-AB72)/N72</f>
        <v>1.6479887106580698E-2</v>
      </c>
      <c r="AO72" s="8">
        <f>N72/U72</f>
        <v>12.067573993976312</v>
      </c>
      <c r="AP72" s="8">
        <f>AA72/N72</f>
        <v>2.4239433130915835E-2</v>
      </c>
      <c r="AQ72" s="8">
        <f>T72/N72</f>
        <v>0.91713330280807381</v>
      </c>
      <c r="AR72" s="8">
        <f>(AH72-AB72)/AA72</f>
        <v>0.80328249593558876</v>
      </c>
      <c r="AS72" s="8">
        <f>(P72+Q72)/N72</f>
        <v>1.8756145710575507E-2</v>
      </c>
      <c r="AT72" s="8">
        <f>U72/N72</f>
        <v>8.2866697191926325E-2</v>
      </c>
    </row>
    <row r="73" spans="1:46" ht="18" customHeight="1">
      <c r="A73" s="1">
        <v>2008</v>
      </c>
      <c r="B73" s="1" t="s">
        <v>44</v>
      </c>
      <c r="C73" s="1">
        <v>8</v>
      </c>
      <c r="D73" s="1">
        <v>171</v>
      </c>
      <c r="E73" s="1" t="s">
        <v>30</v>
      </c>
      <c r="F73" s="1" t="s">
        <v>57</v>
      </c>
      <c r="G73" s="1">
        <v>8.1240000000000006</v>
      </c>
      <c r="H73" s="1">
        <v>28.283999999999999</v>
      </c>
      <c r="I73" s="1">
        <v>334.4</v>
      </c>
      <c r="J73" s="1">
        <v>7.1609999999999996</v>
      </c>
      <c r="K73" s="1">
        <v>25.012</v>
      </c>
      <c r="L73" s="1">
        <v>11.548999999999999</v>
      </c>
      <c r="M73" s="1">
        <v>35.113999999999997</v>
      </c>
      <c r="N73" s="2">
        <f t="shared" si="6"/>
        <v>449.64399999999995</v>
      </c>
      <c r="O73" s="1">
        <v>4.8000000000000001E-2</v>
      </c>
      <c r="P73" s="1">
        <v>37.639000000000003</v>
      </c>
      <c r="Q73" s="1">
        <v>186.001</v>
      </c>
      <c r="R73" s="1">
        <v>54.715000000000003</v>
      </c>
      <c r="S73" s="1">
        <v>17.655999999999999</v>
      </c>
      <c r="T73" s="2">
        <v>296.05900000000003</v>
      </c>
      <c r="U73" s="2">
        <v>153.58500000000001</v>
      </c>
      <c r="V73" s="1">
        <v>21.898</v>
      </c>
      <c r="W73" s="1">
        <v>2.476</v>
      </c>
      <c r="X73" s="1">
        <v>0.63800000000000001</v>
      </c>
      <c r="Y73" s="1">
        <v>5.5629999999999997</v>
      </c>
      <c r="Z73" s="1">
        <v>0.83599999999999997</v>
      </c>
      <c r="AA73" s="2">
        <f t="shared" si="7"/>
        <v>31.410999999999998</v>
      </c>
      <c r="AB73" s="1">
        <v>9.7949999999999999</v>
      </c>
      <c r="AC73" s="1">
        <v>0.08</v>
      </c>
      <c r="AD73" s="1">
        <v>2.8359999999999999</v>
      </c>
      <c r="AE73" s="1">
        <v>6.0880000000000001</v>
      </c>
      <c r="AF73" s="1">
        <v>3.6829999999999998</v>
      </c>
      <c r="AG73" s="1">
        <v>0.77500000000000002</v>
      </c>
      <c r="AH73" s="2">
        <f t="shared" si="8"/>
        <v>23.256999999999998</v>
      </c>
      <c r="AI73" s="2">
        <f>AA73-SUM(AB73:AG73)</f>
        <v>8.1539999999999999</v>
      </c>
      <c r="AJ73" s="3">
        <v>3.2000000000000001E-2</v>
      </c>
      <c r="AK73" s="4">
        <f t="shared" si="9"/>
        <v>8.1219999999999999</v>
      </c>
      <c r="AL73" s="8">
        <f>AK73/U73</f>
        <v>5.2882768499527943E-2</v>
      </c>
      <c r="AM73" s="8">
        <f>AK73/N73</f>
        <v>1.8063178870395248E-2</v>
      </c>
      <c r="AN73" s="8">
        <f>(V73-AB73)/N73</f>
        <v>2.6916849774488265E-2</v>
      </c>
      <c r="AO73" s="8">
        <f>N73/U73</f>
        <v>2.9276556955431841</v>
      </c>
      <c r="AP73" s="8">
        <f>AA73/N73</f>
        <v>6.9857487256585207E-2</v>
      </c>
      <c r="AQ73" s="8">
        <f>T73/N73</f>
        <v>0.65842978000373642</v>
      </c>
      <c r="AR73" s="8">
        <f>(AH73-AB73)/AA73</f>
        <v>0.42857597656871793</v>
      </c>
      <c r="AS73" s="8">
        <f>(P73+Q73)/N73</f>
        <v>0.49737125370292951</v>
      </c>
      <c r="AT73" s="8">
        <f>U73/N73</f>
        <v>0.34157021999626375</v>
      </c>
    </row>
    <row r="74" spans="1:46" ht="18" customHeight="1">
      <c r="A74" s="1">
        <v>2008</v>
      </c>
      <c r="B74" s="1" t="s">
        <v>39</v>
      </c>
      <c r="C74" s="1">
        <v>7</v>
      </c>
      <c r="D74" s="1">
        <v>158</v>
      </c>
      <c r="E74" s="1" t="s">
        <v>30</v>
      </c>
      <c r="F74" s="1" t="s">
        <v>57</v>
      </c>
      <c r="G74" s="1">
        <v>14.308999999999999</v>
      </c>
      <c r="H74" s="1">
        <v>55.682000000000002</v>
      </c>
      <c r="I74" s="1">
        <v>298.22199999999998</v>
      </c>
      <c r="J74" s="1">
        <v>0</v>
      </c>
      <c r="K74" s="1">
        <v>36.137999999999998</v>
      </c>
      <c r="L74" s="1">
        <v>10.118</v>
      </c>
      <c r="M74" s="1">
        <v>13.624000000000001</v>
      </c>
      <c r="N74" s="2">
        <f t="shared" si="6"/>
        <v>428.09299999999996</v>
      </c>
      <c r="O74" s="1">
        <v>0</v>
      </c>
      <c r="P74" s="1">
        <v>49.9</v>
      </c>
      <c r="Q74" s="1">
        <v>142.19</v>
      </c>
      <c r="R74" s="1">
        <v>90.977000000000004</v>
      </c>
      <c r="S74" s="1">
        <v>10.997</v>
      </c>
      <c r="T74" s="2">
        <v>294.06400000000002</v>
      </c>
      <c r="U74" s="2">
        <v>134.029</v>
      </c>
      <c r="V74" s="1">
        <v>27.295999999999999</v>
      </c>
      <c r="W74" s="1">
        <v>1.6080000000000001</v>
      </c>
      <c r="X74" s="1">
        <v>0.59</v>
      </c>
      <c r="Y74" s="1">
        <v>1.6279999999999999</v>
      </c>
      <c r="Z74" s="1">
        <v>0.03</v>
      </c>
      <c r="AA74" s="2">
        <f t="shared" si="7"/>
        <v>31.152000000000001</v>
      </c>
      <c r="AB74" s="1">
        <v>14.202999999999999</v>
      </c>
      <c r="AC74" s="1">
        <v>9.0999999999999998E-2</v>
      </c>
      <c r="AD74" s="1">
        <v>4.7E-2</v>
      </c>
      <c r="AE74" s="1">
        <v>4.7889999999999997</v>
      </c>
      <c r="AF74" s="1">
        <v>2.0680000000000001</v>
      </c>
      <c r="AG74" s="1">
        <v>0.63</v>
      </c>
      <c r="AH74" s="2">
        <f t="shared" si="8"/>
        <v>21.827999999999999</v>
      </c>
      <c r="AI74" s="2">
        <f>AA74-SUM(AB74:AG74)</f>
        <v>9.3240000000000016</v>
      </c>
      <c r="AJ74" s="3">
        <v>1.677</v>
      </c>
      <c r="AK74" s="4">
        <f t="shared" si="9"/>
        <v>7.647000000000002</v>
      </c>
      <c r="AL74" s="8">
        <f>AK74/U74</f>
        <v>5.7054816494937682E-2</v>
      </c>
      <c r="AM74" s="8">
        <f>AK74/N74</f>
        <v>1.7862940996465727E-2</v>
      </c>
      <c r="AN74" s="8">
        <f>(V74-AB74)/N74</f>
        <v>3.0584475803154924E-2</v>
      </c>
      <c r="AO74" s="8">
        <f>N74/U74</f>
        <v>3.194032634728305</v>
      </c>
      <c r="AP74" s="8">
        <f>AA74/N74</f>
        <v>7.2769234722361742E-2</v>
      </c>
      <c r="AQ74" s="8">
        <f>T74/N74</f>
        <v>0.68691616074077377</v>
      </c>
      <c r="AR74" s="8">
        <f>(AH74-AB74)/AA74</f>
        <v>0.24476759116589625</v>
      </c>
      <c r="AS74" s="8">
        <f>(P74+Q74)/N74</f>
        <v>0.44871091094692045</v>
      </c>
      <c r="AT74" s="8">
        <f>U74/N74</f>
        <v>0.31308383925922639</v>
      </c>
    </row>
    <row r="75" spans="1:46" ht="18" customHeight="1">
      <c r="A75" s="1">
        <v>2008</v>
      </c>
      <c r="B75" s="1" t="s">
        <v>52</v>
      </c>
      <c r="C75" s="1">
        <v>4</v>
      </c>
      <c r="D75" s="1">
        <v>99</v>
      </c>
      <c r="E75" s="1" t="s">
        <v>59</v>
      </c>
      <c r="F75" s="1" t="s">
        <v>58</v>
      </c>
      <c r="G75" s="1">
        <v>3.117</v>
      </c>
      <c r="H75" s="1">
        <v>157.62200000000001</v>
      </c>
      <c r="I75" s="1">
        <v>251.07300000000001</v>
      </c>
      <c r="J75" s="1">
        <v>0</v>
      </c>
      <c r="K75" s="1">
        <v>0</v>
      </c>
      <c r="L75" s="1">
        <v>6.2229999999999999</v>
      </c>
      <c r="M75" s="1">
        <v>3.9609999999999999</v>
      </c>
      <c r="N75" s="2">
        <f t="shared" si="6"/>
        <v>421.99600000000004</v>
      </c>
      <c r="O75" s="1">
        <v>0</v>
      </c>
      <c r="P75" s="1">
        <v>179.346</v>
      </c>
      <c r="Q75" s="1">
        <v>175.15899999999999</v>
      </c>
      <c r="R75" s="1">
        <v>0</v>
      </c>
      <c r="S75" s="1">
        <v>2.5209999999999999</v>
      </c>
      <c r="T75" s="2">
        <v>357.02600000000001</v>
      </c>
      <c r="U75" s="2">
        <v>64.97</v>
      </c>
      <c r="V75" s="1">
        <v>24.899000000000001</v>
      </c>
      <c r="W75" s="1">
        <v>8.9689999999999994</v>
      </c>
      <c r="X75" s="1">
        <v>2.8860000000000001</v>
      </c>
      <c r="Y75" s="1">
        <v>0</v>
      </c>
      <c r="Z75" s="1">
        <v>0</v>
      </c>
      <c r="AA75" s="2">
        <f t="shared" si="7"/>
        <v>36.754000000000005</v>
      </c>
      <c r="AB75" s="1">
        <v>7.7949999999999999</v>
      </c>
      <c r="AC75" s="1">
        <v>0.17799999999999999</v>
      </c>
      <c r="AD75" s="1">
        <v>16.591000000000001</v>
      </c>
      <c r="AE75" s="1">
        <v>4.1779999999999999</v>
      </c>
      <c r="AF75" s="1">
        <v>2.1320000000000001</v>
      </c>
      <c r="AG75" s="1">
        <v>0.51200000000000001</v>
      </c>
      <c r="AH75" s="2">
        <f t="shared" si="8"/>
        <v>31.386000000000003</v>
      </c>
      <c r="AI75" s="2">
        <f>AA75-SUM(AB75:AG75)</f>
        <v>5.3680000000000021</v>
      </c>
      <c r="AJ75" s="3">
        <v>0.63</v>
      </c>
      <c r="AK75" s="4">
        <f t="shared" si="9"/>
        <v>4.7380000000000022</v>
      </c>
      <c r="AL75" s="8">
        <f>AK75/U75</f>
        <v>7.2925965830383285E-2</v>
      </c>
      <c r="AM75" s="8">
        <f>AK75/N75</f>
        <v>1.1227594574356159E-2</v>
      </c>
      <c r="AN75" s="8">
        <f>(V75-AB75)/N75</f>
        <v>4.0531189869098282E-2</v>
      </c>
      <c r="AO75" s="8">
        <f>N75/U75</f>
        <v>6.4952439587501933</v>
      </c>
      <c r="AP75" s="8">
        <f>AA75/N75</f>
        <v>8.7095612280685131E-2</v>
      </c>
      <c r="AQ75" s="8">
        <f>T75/N75</f>
        <v>0.84604119470326733</v>
      </c>
      <c r="AR75" s="8">
        <f>(AH75-AB75)/AA75</f>
        <v>0.64186211024650375</v>
      </c>
      <c r="AS75" s="8">
        <f>(P75+Q75)/N75</f>
        <v>0.84006720442847793</v>
      </c>
      <c r="AT75" s="8">
        <f>U75/N75</f>
        <v>0.15395880529673264</v>
      </c>
    </row>
    <row r="76" spans="1:46" ht="18" customHeight="1">
      <c r="A76" s="1">
        <v>2008</v>
      </c>
      <c r="B76" s="1" t="s">
        <v>41</v>
      </c>
      <c r="C76" s="1">
        <v>7</v>
      </c>
      <c r="D76" s="1">
        <v>231</v>
      </c>
      <c r="E76" s="1" t="s">
        <v>59</v>
      </c>
      <c r="F76" s="1" t="s">
        <v>58</v>
      </c>
      <c r="G76" s="1">
        <v>11.19</v>
      </c>
      <c r="H76" s="1">
        <v>0.53100000000000003</v>
      </c>
      <c r="I76" s="1">
        <v>377.76600000000002</v>
      </c>
      <c r="J76" s="1">
        <v>0</v>
      </c>
      <c r="K76" s="1">
        <v>0.73799999999999999</v>
      </c>
      <c r="L76" s="1">
        <v>3.629</v>
      </c>
      <c r="M76" s="1">
        <v>11.066000000000001</v>
      </c>
      <c r="N76" s="2">
        <f t="shared" si="6"/>
        <v>404.92</v>
      </c>
      <c r="O76" s="1">
        <v>0.20100000000000001</v>
      </c>
      <c r="P76" s="1">
        <v>98.259</v>
      </c>
      <c r="Q76" s="1">
        <v>293.20999999999998</v>
      </c>
      <c r="R76" s="1">
        <v>2.0219999999999998</v>
      </c>
      <c r="S76" s="1">
        <v>4.3949999999999996</v>
      </c>
      <c r="T76" s="2">
        <v>398.08699999999999</v>
      </c>
      <c r="U76" s="2">
        <v>6.8330000000000002</v>
      </c>
      <c r="V76" s="1">
        <v>22.925000000000001</v>
      </c>
      <c r="W76" s="1">
        <v>4.2149999999999999</v>
      </c>
      <c r="X76" s="1">
        <v>0.90900000000000003</v>
      </c>
      <c r="Y76" s="1">
        <v>6.0000000000000001E-3</v>
      </c>
      <c r="Z76" s="1">
        <v>1.0999999999999999E-2</v>
      </c>
      <c r="AA76" s="2">
        <f t="shared" si="7"/>
        <v>28.065999999999999</v>
      </c>
      <c r="AB76" s="1">
        <v>19.731999999999999</v>
      </c>
      <c r="AC76" s="1">
        <v>5.0000000000000001E-3</v>
      </c>
      <c r="AD76" s="1">
        <v>0.13200000000000001</v>
      </c>
      <c r="AE76" s="1">
        <v>6.13</v>
      </c>
      <c r="AF76" s="1">
        <v>1.415</v>
      </c>
      <c r="AG76" s="1">
        <v>0.41</v>
      </c>
      <c r="AH76" s="2">
        <f t="shared" si="8"/>
        <v>27.823999999999998</v>
      </c>
      <c r="AI76" s="2">
        <f>AA76-SUM(AB76:AG76)</f>
        <v>0.24200000000000088</v>
      </c>
      <c r="AJ76" s="3">
        <v>0.105</v>
      </c>
      <c r="AK76" s="4">
        <f t="shared" si="9"/>
        <v>0.1370000000000009</v>
      </c>
      <c r="AL76" s="8">
        <f>AK76/U76</f>
        <v>2.004975852480622E-2</v>
      </c>
      <c r="AM76" s="8">
        <f>AK76/N76</f>
        <v>3.3833843722216953E-4</v>
      </c>
      <c r="AN76" s="8">
        <f>(V76-AB76)/N76</f>
        <v>7.8855082485429252E-3</v>
      </c>
      <c r="AO76" s="8">
        <f>N76/U76</f>
        <v>59.259476072003515</v>
      </c>
      <c r="AP76" s="8">
        <f>AA76/N76</f>
        <v>6.9312456781586484E-2</v>
      </c>
      <c r="AQ76" s="8">
        <f>T76/N76</f>
        <v>0.98312506174059067</v>
      </c>
      <c r="AR76" s="8">
        <f>(AH76-AB76)/AA76</f>
        <v>0.28832038765766405</v>
      </c>
      <c r="AS76" s="8">
        <f>(P76+Q76)/N76</f>
        <v>0.96678109256149358</v>
      </c>
      <c r="AT76" s="8">
        <f>U76/N76</f>
        <v>1.6874938259409267E-2</v>
      </c>
    </row>
    <row r="77" spans="1:46" ht="18" customHeight="1">
      <c r="A77" s="1">
        <v>2008</v>
      </c>
      <c r="B77" s="1" t="s">
        <v>45</v>
      </c>
      <c r="C77" s="1">
        <v>2</v>
      </c>
      <c r="D77" s="1">
        <v>131</v>
      </c>
      <c r="E77" s="1" t="s">
        <v>30</v>
      </c>
      <c r="F77" s="1" t="s">
        <v>58</v>
      </c>
      <c r="G77" s="1">
        <v>6.6070000000000002</v>
      </c>
      <c r="H77" s="1">
        <v>160.988</v>
      </c>
      <c r="I77" s="1">
        <v>163.398</v>
      </c>
      <c r="J77" s="1">
        <v>6.3949999999999996</v>
      </c>
      <c r="K77" s="1">
        <v>43.753</v>
      </c>
      <c r="L77" s="1">
        <v>4.0119999999999996</v>
      </c>
      <c r="M77" s="1">
        <v>3.6869999999999998</v>
      </c>
      <c r="N77" s="2">
        <f t="shared" si="6"/>
        <v>388.84</v>
      </c>
      <c r="O77" s="1">
        <v>0</v>
      </c>
      <c r="P77" s="1">
        <v>187.54400000000001</v>
      </c>
      <c r="Q77" s="1">
        <v>121.60599999999999</v>
      </c>
      <c r="R77" s="1">
        <v>0.71399999999999997</v>
      </c>
      <c r="S77" s="1">
        <v>6.7190000000000003</v>
      </c>
      <c r="T77" s="2">
        <v>316.58300000000003</v>
      </c>
      <c r="U77" s="2">
        <v>72.257000000000005</v>
      </c>
      <c r="V77" s="1">
        <v>16.402000000000001</v>
      </c>
      <c r="W77" s="1">
        <v>4.734</v>
      </c>
      <c r="X77" s="1">
        <v>1.9350000000000001</v>
      </c>
      <c r="Y77" s="1">
        <v>1.5389999999999999</v>
      </c>
      <c r="Z77" s="1">
        <v>0</v>
      </c>
      <c r="AA77" s="2">
        <f t="shared" si="7"/>
        <v>24.610000000000003</v>
      </c>
      <c r="AB77" s="1">
        <v>11.938000000000001</v>
      </c>
      <c r="AC77" s="1">
        <v>4.9000000000000002E-2</v>
      </c>
      <c r="AD77" s="1">
        <v>5.1669999999999998</v>
      </c>
      <c r="AE77" s="1">
        <v>4.0250000000000004</v>
      </c>
      <c r="AF77" s="1">
        <v>1.64</v>
      </c>
      <c r="AG77" s="1">
        <v>0.51800000000000002</v>
      </c>
      <c r="AH77" s="2">
        <f t="shared" si="8"/>
        <v>23.337000000000003</v>
      </c>
      <c r="AI77" s="2">
        <f>AA77-SUM(AB77:AG77)</f>
        <v>1.2729999999999997</v>
      </c>
      <c r="AJ77" s="3">
        <v>2.5999999999999999E-2</v>
      </c>
      <c r="AK77" s="4">
        <f t="shared" si="9"/>
        <v>1.2469999999999997</v>
      </c>
      <c r="AL77" s="8">
        <f>AK77/U77</f>
        <v>1.7257843530730579E-2</v>
      </c>
      <c r="AM77" s="8">
        <f>AK77/N77</f>
        <v>3.206974591091451E-3</v>
      </c>
      <c r="AN77" s="8">
        <f>(V77-AB77)/N77</f>
        <v>1.148030038061928E-2</v>
      </c>
      <c r="AO77" s="8">
        <f>N77/U77</f>
        <v>5.3813471359176264</v>
      </c>
      <c r="AP77" s="8">
        <f>AA77/N77</f>
        <v>6.3290813702294016E-2</v>
      </c>
      <c r="AQ77" s="8">
        <f>T77/N77</f>
        <v>0.81417292459623503</v>
      </c>
      <c r="AR77" s="8">
        <f>(AH77-AB77)/AA77</f>
        <v>0.4631856968711906</v>
      </c>
      <c r="AS77" s="8">
        <f>(P77+Q77)/N77</f>
        <v>0.79505709289167781</v>
      </c>
      <c r="AT77" s="8">
        <f>U77/N77</f>
        <v>0.18582707540376506</v>
      </c>
    </row>
    <row r="78" spans="1:46" ht="18" customHeight="1">
      <c r="A78" s="1">
        <v>2008</v>
      </c>
      <c r="B78" s="1" t="s">
        <v>47</v>
      </c>
      <c r="C78" s="1">
        <v>1</v>
      </c>
      <c r="D78" s="1">
        <v>84</v>
      </c>
      <c r="E78" s="1" t="s">
        <v>30</v>
      </c>
      <c r="F78" s="1" t="s">
        <v>58</v>
      </c>
      <c r="G78" s="1">
        <v>85.356999999999999</v>
      </c>
      <c r="H78" s="1">
        <v>81.141999999999996</v>
      </c>
      <c r="I78" s="1">
        <v>32.838000000000001</v>
      </c>
      <c r="J78" s="1">
        <v>101.35299999999999</v>
      </c>
      <c r="K78" s="1">
        <v>3.5000000000000003E-2</v>
      </c>
      <c r="L78" s="1">
        <v>7.5999999999999998E-2</v>
      </c>
      <c r="M78" s="1">
        <v>6.3</v>
      </c>
      <c r="N78" s="2">
        <f t="shared" si="6"/>
        <v>307.10100000000006</v>
      </c>
      <c r="O78" s="1">
        <v>3.6059999999999999</v>
      </c>
      <c r="P78" s="1">
        <v>12.696</v>
      </c>
      <c r="Q78" s="1">
        <v>255.55</v>
      </c>
      <c r="R78" s="1">
        <v>0</v>
      </c>
      <c r="S78" s="1">
        <v>5.2809999999999997</v>
      </c>
      <c r="T78" s="2">
        <v>277.13299999999998</v>
      </c>
      <c r="U78" s="2">
        <v>29.968</v>
      </c>
      <c r="V78" s="1">
        <v>14.396000000000001</v>
      </c>
      <c r="W78" s="1">
        <v>1.23</v>
      </c>
      <c r="X78" s="1">
        <v>10.226000000000001</v>
      </c>
      <c r="Y78" s="1">
        <v>0</v>
      </c>
      <c r="Z78" s="1">
        <v>0</v>
      </c>
      <c r="AA78" s="2">
        <f t="shared" si="7"/>
        <v>25.852000000000004</v>
      </c>
      <c r="AB78" s="1">
        <v>14.8</v>
      </c>
      <c r="AC78" s="1">
        <v>0</v>
      </c>
      <c r="AD78" s="1">
        <v>0.45100000000000001</v>
      </c>
      <c r="AE78" s="1">
        <v>2.726</v>
      </c>
      <c r="AF78" s="1">
        <v>1.242</v>
      </c>
      <c r="AG78" s="1">
        <v>3.5000000000000003E-2</v>
      </c>
      <c r="AH78" s="2">
        <f t="shared" si="8"/>
        <v>19.254000000000001</v>
      </c>
      <c r="AI78" s="2">
        <f>AA78-SUM(AB78:AG78)</f>
        <v>6.5980000000000025</v>
      </c>
      <c r="AJ78" s="3">
        <v>2.532</v>
      </c>
      <c r="AK78" s="4">
        <f t="shared" si="9"/>
        <v>4.0660000000000025</v>
      </c>
      <c r="AL78" s="8">
        <f>AK78/U78</f>
        <v>0.13567805659370002</v>
      </c>
      <c r="AM78" s="8">
        <f>AK78/N78</f>
        <v>1.3239943862117029E-2</v>
      </c>
      <c r="AN78" s="8">
        <f>(V78-AB78)/N78</f>
        <v>-1.3155281161572247E-3</v>
      </c>
      <c r="AO78" s="8">
        <f>N78/U78</f>
        <v>10.247630806193275</v>
      </c>
      <c r="AP78" s="8">
        <f>AA78/N78</f>
        <v>8.4180774403209369E-2</v>
      </c>
      <c r="AQ78" s="8">
        <f>T78/N78</f>
        <v>0.90241646884901039</v>
      </c>
      <c r="AR78" s="8">
        <f>(AH78-AB78)/AA78</f>
        <v>0.17228841095466502</v>
      </c>
      <c r="AS78" s="8">
        <f>(P78+Q78)/N78</f>
        <v>0.8734781065512649</v>
      </c>
      <c r="AT78" s="8">
        <f>U78/N78</f>
        <v>9.7583531150989403E-2</v>
      </c>
    </row>
    <row r="79" spans="1:46" ht="18" customHeight="1">
      <c r="A79" s="1">
        <v>2008</v>
      </c>
      <c r="B79" s="1" t="s">
        <v>46</v>
      </c>
      <c r="C79" s="1">
        <v>7</v>
      </c>
      <c r="D79" s="1">
        <v>169</v>
      </c>
      <c r="E79" s="1" t="s">
        <v>30</v>
      </c>
      <c r="F79" s="1" t="s">
        <v>58</v>
      </c>
      <c r="G79" s="1">
        <v>4.359</v>
      </c>
      <c r="H79" s="1">
        <v>3.8210000000000002</v>
      </c>
      <c r="I79" s="1">
        <v>203.05699999999999</v>
      </c>
      <c r="J79" s="1">
        <v>22.946000000000002</v>
      </c>
      <c r="K79" s="1">
        <v>43.378999999999998</v>
      </c>
      <c r="L79" s="1">
        <v>5.3730000000000002</v>
      </c>
      <c r="M79" s="1">
        <v>16.515999999999998</v>
      </c>
      <c r="N79" s="2">
        <f t="shared" si="6"/>
        <v>299.45100000000002</v>
      </c>
      <c r="O79" s="1">
        <v>0</v>
      </c>
      <c r="P79" s="1">
        <v>25.861999999999998</v>
      </c>
      <c r="Q79" s="1">
        <v>75.747</v>
      </c>
      <c r="R79" s="1">
        <v>3.47</v>
      </c>
      <c r="S79" s="1">
        <v>21.852</v>
      </c>
      <c r="T79" s="2">
        <v>126.931</v>
      </c>
      <c r="U79" s="2">
        <v>172.52</v>
      </c>
      <c r="V79" s="1">
        <v>12.247999999999999</v>
      </c>
      <c r="W79" s="1">
        <v>1.4910000000000001</v>
      </c>
      <c r="X79" s="1">
        <v>1.9350000000000001</v>
      </c>
      <c r="Y79" s="1">
        <v>3.8170000000000002</v>
      </c>
      <c r="Z79" s="1">
        <v>0.13800000000000001</v>
      </c>
      <c r="AA79" s="2">
        <f t="shared" si="7"/>
        <v>19.629000000000001</v>
      </c>
      <c r="AB79" s="1">
        <v>2.3180000000000001</v>
      </c>
      <c r="AC79" s="1">
        <v>0</v>
      </c>
      <c r="AD79" s="1">
        <v>0.152</v>
      </c>
      <c r="AE79" s="1">
        <v>4.9180000000000001</v>
      </c>
      <c r="AF79" s="1">
        <v>2.2959999999999998</v>
      </c>
      <c r="AG79" s="1">
        <v>0.55300000000000005</v>
      </c>
      <c r="AH79" s="2">
        <f t="shared" si="8"/>
        <v>10.237</v>
      </c>
      <c r="AI79" s="2">
        <f>AA79-SUM(AB79:AG79)</f>
        <v>9.3920000000000012</v>
      </c>
      <c r="AJ79" s="3">
        <v>0.02</v>
      </c>
      <c r="AK79" s="4">
        <f t="shared" si="9"/>
        <v>9.3720000000000017</v>
      </c>
      <c r="AL79" s="8">
        <f>AK79/U79</f>
        <v>5.4324136332019483E-2</v>
      </c>
      <c r="AM79" s="8">
        <f>AK79/N79</f>
        <v>3.1297274011440938E-2</v>
      </c>
      <c r="AN79" s="8">
        <f>(V79-AB79)/N79</f>
        <v>3.3160684051814819E-2</v>
      </c>
      <c r="AO79" s="8">
        <f>N79/U79</f>
        <v>1.7357465801066543</v>
      </c>
      <c r="AP79" s="8">
        <f>AA79/N79</f>
        <v>6.554995642024905E-2</v>
      </c>
      <c r="AQ79" s="8">
        <f>T79/N79</f>
        <v>0.42387903196182342</v>
      </c>
      <c r="AR79" s="8">
        <f>(AH79-AB79)/AA79</f>
        <v>0.40343369504304855</v>
      </c>
      <c r="AS79" s="8">
        <f>(P79+Q79)/N79</f>
        <v>0.33931761790743725</v>
      </c>
      <c r="AT79" s="8">
        <f>U79/N79</f>
        <v>0.57612096803817647</v>
      </c>
    </row>
    <row r="80" spans="1:46" ht="18" customHeight="1">
      <c r="A80" s="1">
        <v>2008</v>
      </c>
      <c r="B80" s="1" t="s">
        <v>35</v>
      </c>
      <c r="C80" s="1">
        <v>3</v>
      </c>
      <c r="D80" s="1">
        <v>110</v>
      </c>
      <c r="E80" s="1" t="s">
        <v>30</v>
      </c>
      <c r="F80" s="1" t="s">
        <v>58</v>
      </c>
      <c r="G80" s="1">
        <v>5.9119999999999999</v>
      </c>
      <c r="H80" s="1">
        <v>174.791</v>
      </c>
      <c r="I80" s="1">
        <v>46.539000000000001</v>
      </c>
      <c r="J80" s="1">
        <v>3.165</v>
      </c>
      <c r="K80" s="1">
        <v>5.0999999999999997E-2</v>
      </c>
      <c r="L80" s="1">
        <v>2.161</v>
      </c>
      <c r="M80" s="1">
        <v>8.266</v>
      </c>
      <c r="N80" s="2">
        <f t="shared" si="6"/>
        <v>240.88499999999999</v>
      </c>
      <c r="O80" s="1">
        <v>0</v>
      </c>
      <c r="P80" s="1">
        <v>32.134999999999998</v>
      </c>
      <c r="Q80" s="1">
        <v>166.51599999999999</v>
      </c>
      <c r="R80" s="1">
        <v>0.33600000000000002</v>
      </c>
      <c r="S80" s="1">
        <v>24.731000000000002</v>
      </c>
      <c r="T80" s="2">
        <v>223.71799999999999</v>
      </c>
      <c r="U80" s="2">
        <v>17.167000000000002</v>
      </c>
      <c r="V80" s="1">
        <v>8.5760000000000005</v>
      </c>
      <c r="W80" s="1">
        <v>1.8759999999999999</v>
      </c>
      <c r="X80" s="1">
        <v>0.52700000000000002</v>
      </c>
      <c r="Y80" s="1">
        <v>0</v>
      </c>
      <c r="Z80" s="1">
        <v>4.3999999999999997E-2</v>
      </c>
      <c r="AA80" s="2">
        <f t="shared" si="7"/>
        <v>11.023</v>
      </c>
      <c r="AB80" s="1">
        <v>5.0519999999999996</v>
      </c>
      <c r="AC80" s="1">
        <v>0.26900000000000002</v>
      </c>
      <c r="AD80" s="1">
        <v>1.2689999999999999</v>
      </c>
      <c r="AE80" s="1">
        <v>3.3069999999999999</v>
      </c>
      <c r="AF80" s="1">
        <v>2.5670000000000002</v>
      </c>
      <c r="AG80" s="1">
        <v>0.54800000000000004</v>
      </c>
      <c r="AH80" s="2">
        <f t="shared" si="8"/>
        <v>13.012</v>
      </c>
      <c r="AI80" s="2">
        <f>AA80-SUM(AB80:AG80)</f>
        <v>-1.9890000000000008</v>
      </c>
      <c r="AJ80" s="3">
        <v>0</v>
      </c>
      <c r="AK80" s="4">
        <f t="shared" si="9"/>
        <v>-1.9890000000000008</v>
      </c>
      <c r="AL80" s="8">
        <f>AK80/U80</f>
        <v>-0.11586182792567137</v>
      </c>
      <c r="AM80" s="8">
        <f>AK80/N80</f>
        <v>-8.2570521203063733E-3</v>
      </c>
      <c r="AN80" s="8">
        <f>(V80-AB80)/N80</f>
        <v>1.4629387467048597E-2</v>
      </c>
      <c r="AO80" s="8">
        <f>N80/U80</f>
        <v>14.03186345896196</v>
      </c>
      <c r="AP80" s="8">
        <f>AA80/N80</f>
        <v>4.5760425099113683E-2</v>
      </c>
      <c r="AQ80" s="8">
        <f>T80/N80</f>
        <v>0.9287336280797891</v>
      </c>
      <c r="AR80" s="8">
        <f>(AH80-AB80)/AA80</f>
        <v>0.72212646285040383</v>
      </c>
      <c r="AS80" s="8">
        <f>(P80+Q80)/N80</f>
        <v>0.82467152375614916</v>
      </c>
      <c r="AT80" s="8">
        <f>U80/N80</f>
        <v>7.1266371920210903E-2</v>
      </c>
    </row>
    <row r="81" spans="1:46" ht="18" customHeight="1">
      <c r="A81" s="1">
        <v>2008</v>
      </c>
      <c r="B81" s="1" t="s">
        <v>36</v>
      </c>
      <c r="C81" s="1">
        <v>5</v>
      </c>
      <c r="D81" s="1">
        <v>100</v>
      </c>
      <c r="E81" s="1" t="s">
        <v>30</v>
      </c>
      <c r="F81" s="1" t="s">
        <v>58</v>
      </c>
      <c r="G81" s="1">
        <v>15.265000000000001</v>
      </c>
      <c r="H81" s="1">
        <v>8.3000000000000007</v>
      </c>
      <c r="I81" s="1">
        <v>91.837999999999994</v>
      </c>
      <c r="J81" s="1">
        <v>1.325</v>
      </c>
      <c r="K81" s="1">
        <v>3.2869999999999999</v>
      </c>
      <c r="L81" s="1">
        <v>5.8339999999999996</v>
      </c>
      <c r="M81" s="1">
        <v>11.179</v>
      </c>
      <c r="N81" s="2">
        <f t="shared" si="6"/>
        <v>137.02799999999999</v>
      </c>
      <c r="O81" s="1">
        <v>0</v>
      </c>
      <c r="P81" s="1">
        <v>2.1970000000000001</v>
      </c>
      <c r="Q81" s="1">
        <v>90.988</v>
      </c>
      <c r="R81" s="1">
        <v>6.8639999999999999</v>
      </c>
      <c r="S81" s="1">
        <v>4.3209999999999997</v>
      </c>
      <c r="T81" s="2">
        <v>104.37</v>
      </c>
      <c r="U81" s="2">
        <v>32.658000000000001</v>
      </c>
      <c r="V81" s="1">
        <v>7.3570000000000002</v>
      </c>
      <c r="W81" s="1">
        <v>0.63600000000000001</v>
      </c>
      <c r="X81" s="1">
        <v>0.27800000000000002</v>
      </c>
      <c r="Y81" s="1">
        <v>1.68</v>
      </c>
      <c r="Z81" s="1">
        <v>6.6000000000000003E-2</v>
      </c>
      <c r="AA81" s="2">
        <f t="shared" si="7"/>
        <v>10.017000000000001</v>
      </c>
      <c r="AB81" s="1">
        <v>3.2330000000000001</v>
      </c>
      <c r="AC81" s="1">
        <v>3.0000000000000001E-3</v>
      </c>
      <c r="AD81" s="1">
        <v>2.3650000000000002</v>
      </c>
      <c r="AE81" s="1">
        <v>2.8530000000000002</v>
      </c>
      <c r="AF81" s="1">
        <v>1.1879999999999999</v>
      </c>
      <c r="AG81" s="1">
        <v>0.374</v>
      </c>
      <c r="AH81" s="2">
        <f t="shared" si="8"/>
        <v>10.016000000000002</v>
      </c>
      <c r="AI81" s="2">
        <f>AA81-SUM(AB81:AG81)</f>
        <v>9.9999999999944578E-4</v>
      </c>
      <c r="AJ81" s="3">
        <v>0</v>
      </c>
      <c r="AK81" s="4">
        <f t="shared" si="9"/>
        <v>9.9999999999944578E-4</v>
      </c>
      <c r="AL81" s="8">
        <f>AK81/U81</f>
        <v>3.0620368669221807E-5</v>
      </c>
      <c r="AM81" s="8">
        <f>AK81/N81</f>
        <v>7.2977785562034467E-6</v>
      </c>
      <c r="AN81" s="8">
        <f>(V81-AB81)/N81</f>
        <v>3.0096038765799697E-2</v>
      </c>
      <c r="AO81" s="8">
        <f>N81/U81</f>
        <v>4.1958478780084505</v>
      </c>
      <c r="AP81" s="8">
        <f>AA81/N81</f>
        <v>7.3101847797530442E-2</v>
      </c>
      <c r="AQ81" s="8">
        <f>T81/N81</f>
        <v>0.76166914791137585</v>
      </c>
      <c r="AR81" s="8">
        <f>(AH81-AB81)/AA81</f>
        <v>0.67714884696016775</v>
      </c>
      <c r="AS81" s="8">
        <f>(P81+Q81)/N81</f>
        <v>0.6800434947601951</v>
      </c>
      <c r="AT81" s="8">
        <f>U81/N81</f>
        <v>0.23833085208862426</v>
      </c>
    </row>
    <row r="82" spans="1:46" ht="18" customHeight="1">
      <c r="A82" s="1">
        <v>2009</v>
      </c>
      <c r="B82" s="1" t="s">
        <v>54</v>
      </c>
      <c r="C82" s="1">
        <v>132</v>
      </c>
      <c r="D82" s="1">
        <v>2454</v>
      </c>
      <c r="E82" s="1" t="s">
        <v>29</v>
      </c>
      <c r="F82" s="1" t="s">
        <v>56</v>
      </c>
      <c r="G82" s="1">
        <v>146.13</v>
      </c>
      <c r="H82" s="1">
        <v>1436.7149999999999</v>
      </c>
      <c r="I82" s="1">
        <v>3522.011</v>
      </c>
      <c r="J82" s="1">
        <v>630.46500000000003</v>
      </c>
      <c r="K82" s="1">
        <v>178.376</v>
      </c>
      <c r="L82" s="1">
        <v>119.756</v>
      </c>
      <c r="M82" s="1">
        <v>137.596</v>
      </c>
      <c r="N82" s="2">
        <f t="shared" si="6"/>
        <v>6171.0490000000009</v>
      </c>
      <c r="O82" s="1">
        <v>1.9159999999999999</v>
      </c>
      <c r="P82" s="1">
        <v>104.459</v>
      </c>
      <c r="Q82" s="1">
        <v>5310.6450000000004</v>
      </c>
      <c r="R82" s="1">
        <v>143.197</v>
      </c>
      <c r="S82" s="1">
        <v>119.931</v>
      </c>
      <c r="T82" s="2">
        <v>5680.1480000000001</v>
      </c>
      <c r="U82" s="2">
        <v>490.90100000000001</v>
      </c>
      <c r="V82" s="1">
        <v>261.19</v>
      </c>
      <c r="W82" s="1">
        <v>53.860999999999997</v>
      </c>
      <c r="X82" s="1">
        <v>63.447000000000003</v>
      </c>
      <c r="Y82" s="1">
        <v>6.4829999999999997</v>
      </c>
      <c r="Z82" s="1">
        <v>2.7639999999999998</v>
      </c>
      <c r="AA82" s="2">
        <f t="shared" si="7"/>
        <v>387.745</v>
      </c>
      <c r="AB82" s="1">
        <v>118.255</v>
      </c>
      <c r="AC82" s="1">
        <v>3.8159999999999998</v>
      </c>
      <c r="AD82" s="1">
        <v>36.793999999999997</v>
      </c>
      <c r="AE82" s="1">
        <v>109.226</v>
      </c>
      <c r="AF82" s="1">
        <v>31.334</v>
      </c>
      <c r="AG82" s="1">
        <v>14.9</v>
      </c>
      <c r="AH82" s="2">
        <f t="shared" si="8"/>
        <v>314.32499999999999</v>
      </c>
      <c r="AI82" s="2">
        <f>AA82-SUM(AB82:AG82)</f>
        <v>73.420000000000016</v>
      </c>
      <c r="AJ82" s="3">
        <v>9.4320000000000004</v>
      </c>
      <c r="AK82" s="4">
        <f t="shared" si="9"/>
        <v>63.988000000000014</v>
      </c>
      <c r="AL82" s="8">
        <f>AK82/U82</f>
        <v>0.13034807425529793</v>
      </c>
      <c r="AM82" s="8">
        <f>AK82/N82</f>
        <v>1.0369063671346639E-2</v>
      </c>
      <c r="AN82" s="8">
        <f>(V82-AB82)/N82</f>
        <v>2.3162188470712188E-2</v>
      </c>
      <c r="AO82" s="8">
        <f>N82/U82</f>
        <v>12.570862556808809</v>
      </c>
      <c r="AP82" s="8">
        <f>AA82/N82</f>
        <v>6.2832915441118672E-2</v>
      </c>
      <c r="AQ82" s="8">
        <f>T82/N82</f>
        <v>0.92045096384747538</v>
      </c>
      <c r="AR82" s="8">
        <f>(AH82-AB82)/AA82</f>
        <v>0.50566738449238546</v>
      </c>
      <c r="AS82" s="8">
        <f>(P82+Q82)/N82</f>
        <v>0.87750137780464865</v>
      </c>
      <c r="AT82" s="8">
        <f>U82/N82</f>
        <v>7.9549036152524469E-2</v>
      </c>
    </row>
    <row r="83" spans="1:46" ht="18" customHeight="1">
      <c r="A83" s="1">
        <v>2009</v>
      </c>
      <c r="B83" s="1" t="s">
        <v>51</v>
      </c>
      <c r="C83" s="1">
        <v>132</v>
      </c>
      <c r="D83" s="1">
        <v>2380</v>
      </c>
      <c r="E83" s="1" t="s">
        <v>59</v>
      </c>
      <c r="F83" s="1" t="s">
        <v>56</v>
      </c>
      <c r="G83" s="1">
        <v>120.824</v>
      </c>
      <c r="H83" s="1">
        <v>271.23500000000001</v>
      </c>
      <c r="I83" s="1">
        <v>4796.0439999999999</v>
      </c>
      <c r="J83" s="1">
        <v>16.071000000000002</v>
      </c>
      <c r="K83" s="1">
        <v>233.821</v>
      </c>
      <c r="L83" s="1">
        <v>78.582999999999998</v>
      </c>
      <c r="M83" s="1">
        <v>420.56</v>
      </c>
      <c r="N83" s="2">
        <f t="shared" si="6"/>
        <v>5937.1379999999999</v>
      </c>
      <c r="O83" s="1">
        <v>0.65100000000000002</v>
      </c>
      <c r="P83" s="1">
        <v>178.744</v>
      </c>
      <c r="Q83" s="1">
        <v>4296.45</v>
      </c>
      <c r="R83" s="1">
        <v>422.22899999999998</v>
      </c>
      <c r="S83" s="1">
        <v>524.97400000000005</v>
      </c>
      <c r="T83" s="2">
        <v>5423.0479999999998</v>
      </c>
      <c r="U83" s="2">
        <v>514.09</v>
      </c>
      <c r="V83" s="1">
        <v>321.95699999999999</v>
      </c>
      <c r="W83" s="1">
        <v>54.85</v>
      </c>
      <c r="X83" s="1">
        <v>17.369</v>
      </c>
      <c r="Y83" s="1">
        <v>8.9789999999999992</v>
      </c>
      <c r="Z83" s="1">
        <v>2.8879999999999999</v>
      </c>
      <c r="AA83" s="2">
        <f t="shared" si="7"/>
        <v>406.04300000000001</v>
      </c>
      <c r="AB83" s="1">
        <v>155.15100000000001</v>
      </c>
      <c r="AC83" s="1">
        <v>3.6280000000000001</v>
      </c>
      <c r="AD83" s="1">
        <v>64.194999999999993</v>
      </c>
      <c r="AE83" s="1">
        <v>84.364999999999995</v>
      </c>
      <c r="AF83" s="1">
        <v>23.427</v>
      </c>
      <c r="AG83" s="1">
        <v>4.931</v>
      </c>
      <c r="AH83" s="2">
        <f t="shared" si="8"/>
        <v>335.697</v>
      </c>
      <c r="AI83" s="2">
        <f>AA83-SUM(AB83:AG83)</f>
        <v>70.346000000000004</v>
      </c>
      <c r="AJ83" s="3">
        <v>7.0670000000000002</v>
      </c>
      <c r="AK83" s="4">
        <f t="shared" si="9"/>
        <v>63.279000000000003</v>
      </c>
      <c r="AL83" s="8">
        <f>AK83/U83</f>
        <v>0.12308934233305452</v>
      </c>
      <c r="AM83" s="8">
        <f>AK83/N83</f>
        <v>1.0658165601001695E-2</v>
      </c>
      <c r="AN83" s="8">
        <f>(V83-AB83)/N83</f>
        <v>2.8095355034698535E-2</v>
      </c>
      <c r="AO83" s="8">
        <f>N83/U83</f>
        <v>11.548829971405784</v>
      </c>
      <c r="AP83" s="8">
        <f>AA83/N83</f>
        <v>6.8390359125895347E-2</v>
      </c>
      <c r="AQ83" s="8">
        <f>T83/N83</f>
        <v>0.91341114186667038</v>
      </c>
      <c r="AR83" s="8">
        <f>(AH83-AB83)/AA83</f>
        <v>0.44464748807392318</v>
      </c>
      <c r="AS83" s="8">
        <f>(P83+Q83)/N83</f>
        <v>0.75376283994072557</v>
      </c>
      <c r="AT83" s="8">
        <f>U83/N83</f>
        <v>8.658885813332956E-2</v>
      </c>
    </row>
    <row r="84" spans="1:46" ht="18" customHeight="1">
      <c r="A84" s="1">
        <v>2009</v>
      </c>
      <c r="B84" s="1" t="s">
        <v>42</v>
      </c>
      <c r="C84" s="1">
        <v>154</v>
      </c>
      <c r="D84" s="1">
        <v>2677</v>
      </c>
      <c r="E84" s="1" t="s">
        <v>59</v>
      </c>
      <c r="F84" s="1" t="s">
        <v>56</v>
      </c>
      <c r="G84" s="1">
        <v>113.19799999999999</v>
      </c>
      <c r="H84" s="1">
        <v>427.59300000000002</v>
      </c>
      <c r="I84" s="1">
        <v>4357.9669999999996</v>
      </c>
      <c r="J84" s="1">
        <v>312.72800000000001</v>
      </c>
      <c r="K84" s="1">
        <v>309.62799999999999</v>
      </c>
      <c r="L84" s="1">
        <v>53.593000000000004</v>
      </c>
      <c r="M84" s="1">
        <v>73.753</v>
      </c>
      <c r="N84" s="2">
        <f t="shared" si="6"/>
        <v>5648.4599999999991</v>
      </c>
      <c r="O84" s="1">
        <v>1E-3</v>
      </c>
      <c r="P84" s="1">
        <v>15.696</v>
      </c>
      <c r="Q84" s="1">
        <v>4395.9170000000004</v>
      </c>
      <c r="R84" s="1">
        <v>567.80799999999999</v>
      </c>
      <c r="S84" s="1">
        <v>176.114</v>
      </c>
      <c r="T84" s="2">
        <v>5155.5360000000001</v>
      </c>
      <c r="U84" s="2">
        <v>492.92399999999998</v>
      </c>
      <c r="V84" s="1">
        <v>313.71100000000001</v>
      </c>
      <c r="W84" s="1">
        <v>44.76</v>
      </c>
      <c r="X84" s="1">
        <v>27.433</v>
      </c>
      <c r="Y84" s="1">
        <v>10.504</v>
      </c>
      <c r="Z84" s="1">
        <v>0.53200000000000003</v>
      </c>
      <c r="AA84" s="2">
        <f t="shared" si="7"/>
        <v>396.94</v>
      </c>
      <c r="AB84" s="1">
        <v>153.803</v>
      </c>
      <c r="AC84" s="1">
        <v>1.056</v>
      </c>
      <c r="AD84" s="1">
        <v>68.263000000000005</v>
      </c>
      <c r="AE84" s="1">
        <v>95.465000000000003</v>
      </c>
      <c r="AF84" s="1">
        <v>24.727</v>
      </c>
      <c r="AG84" s="1">
        <v>4.141</v>
      </c>
      <c r="AH84" s="2">
        <f t="shared" si="8"/>
        <v>347.45499999999998</v>
      </c>
      <c r="AI84" s="2">
        <f>AA84-SUM(AB84:AG84)</f>
        <v>49.485000000000014</v>
      </c>
      <c r="AJ84" s="3">
        <v>8.6059999999999999</v>
      </c>
      <c r="AK84" s="4">
        <f t="shared" si="9"/>
        <v>40.879000000000012</v>
      </c>
      <c r="AL84" s="8">
        <f>AK84/U84</f>
        <v>8.2931648692293358E-2</v>
      </c>
      <c r="AM84" s="8">
        <f>AK84/N84</f>
        <v>7.2371938546081623E-3</v>
      </c>
      <c r="AN84" s="8">
        <f>(V84-AB84)/N84</f>
        <v>2.8310017243638096E-2</v>
      </c>
      <c r="AO84" s="8">
        <f>N84/U84</f>
        <v>11.459089027923168</v>
      </c>
      <c r="AP84" s="8">
        <f>AA84/N84</f>
        <v>7.0274021591725896E-2</v>
      </c>
      <c r="AQ84" s="8">
        <f>T84/N84</f>
        <v>0.91273302811739854</v>
      </c>
      <c r="AR84" s="8">
        <f>(AH84-AB84)/AA84</f>
        <v>0.48786214541240486</v>
      </c>
      <c r="AS84" s="8">
        <f>(P84+Q84)/N84</f>
        <v>0.78102934251105627</v>
      </c>
      <c r="AT84" s="8">
        <f>U84/N84</f>
        <v>8.7266971882601643E-2</v>
      </c>
    </row>
    <row r="85" spans="1:46" ht="18" customHeight="1">
      <c r="A85" s="1">
        <v>2009</v>
      </c>
      <c r="B85" s="1" t="s">
        <v>37</v>
      </c>
      <c r="C85" s="1">
        <v>89</v>
      </c>
      <c r="D85" s="1">
        <v>1854</v>
      </c>
      <c r="E85" s="1" t="s">
        <v>59</v>
      </c>
      <c r="F85" s="1" t="s">
        <v>56</v>
      </c>
      <c r="G85" s="1">
        <v>120.88200000000001</v>
      </c>
      <c r="H85" s="1">
        <v>460.976</v>
      </c>
      <c r="I85" s="1">
        <v>3611.5529999999999</v>
      </c>
      <c r="J85" s="1">
        <v>211.93100000000001</v>
      </c>
      <c r="K85" s="1">
        <v>205.75299999999999</v>
      </c>
      <c r="L85" s="1">
        <v>63.011000000000003</v>
      </c>
      <c r="M85" s="1">
        <v>502.82799999999997</v>
      </c>
      <c r="N85" s="2">
        <f t="shared" si="6"/>
        <v>5176.9339999999993</v>
      </c>
      <c r="O85" s="1">
        <v>0</v>
      </c>
      <c r="P85" s="1">
        <v>44.594000000000001</v>
      </c>
      <c r="Q85" s="1">
        <v>3255.0349999999999</v>
      </c>
      <c r="R85" s="1">
        <v>655.36199999999997</v>
      </c>
      <c r="S85" s="1">
        <v>810.69399999999996</v>
      </c>
      <c r="T85" s="2">
        <v>4765.6850000000004</v>
      </c>
      <c r="U85" s="2">
        <v>411.24900000000002</v>
      </c>
      <c r="V85" s="1">
        <v>248.786</v>
      </c>
      <c r="W85" s="1">
        <v>35.039000000000001</v>
      </c>
      <c r="X85" s="1">
        <v>21.643000000000001</v>
      </c>
      <c r="Y85" s="1">
        <v>1.0209999999999999</v>
      </c>
      <c r="Z85" s="1">
        <v>15.132</v>
      </c>
      <c r="AA85" s="2">
        <f t="shared" si="7"/>
        <v>321.62099999999998</v>
      </c>
      <c r="AB85" s="1">
        <v>116.211</v>
      </c>
      <c r="AC85" s="1">
        <v>3.6840000000000002</v>
      </c>
      <c r="AD85" s="1">
        <v>55.591000000000001</v>
      </c>
      <c r="AE85" s="1">
        <v>59.192</v>
      </c>
      <c r="AF85" s="1">
        <v>19.189</v>
      </c>
      <c r="AG85" s="1">
        <v>2.9329999999999998</v>
      </c>
      <c r="AH85" s="2">
        <f t="shared" si="8"/>
        <v>256.8</v>
      </c>
      <c r="AI85" s="2">
        <f>AA85-SUM(AB85:AG85)</f>
        <v>64.82099999999997</v>
      </c>
      <c r="AJ85" s="3">
        <v>12.529</v>
      </c>
      <c r="AK85" s="4">
        <f t="shared" si="9"/>
        <v>52.291999999999973</v>
      </c>
      <c r="AL85" s="8">
        <f>AK85/U85</f>
        <v>0.12715410858141898</v>
      </c>
      <c r="AM85" s="8">
        <f>AK85/N85</f>
        <v>1.0100959370932675E-2</v>
      </c>
      <c r="AN85" s="8">
        <f>(V85-AB85)/N85</f>
        <v>2.560878697700222E-2</v>
      </c>
      <c r="AO85" s="8">
        <f>N85/U85</f>
        <v>12.588319971598713</v>
      </c>
      <c r="AP85" s="8">
        <f>AA85/N85</f>
        <v>6.2125767877280261E-2</v>
      </c>
      <c r="AQ85" s="8">
        <f>T85/N85</f>
        <v>0.9205612820252298</v>
      </c>
      <c r="AR85" s="8">
        <f>(AH85-AB85)/AA85</f>
        <v>0.4371263070508456</v>
      </c>
      <c r="AS85" s="8">
        <f>(P85+Q85)/N85</f>
        <v>0.63737127033104934</v>
      </c>
      <c r="AT85" s="8">
        <f>U85/N85</f>
        <v>7.9438717974770409E-2</v>
      </c>
    </row>
    <row r="86" spans="1:46" ht="18" customHeight="1">
      <c r="A86" s="1">
        <v>2009</v>
      </c>
      <c r="B86" s="1" t="s">
        <v>53</v>
      </c>
      <c r="C86" s="1">
        <v>108</v>
      </c>
      <c r="D86" s="1">
        <v>967</v>
      </c>
      <c r="E86" s="1" t="s">
        <v>29</v>
      </c>
      <c r="F86" s="1" t="s">
        <v>56</v>
      </c>
      <c r="G86" s="1">
        <v>208.19800000000001</v>
      </c>
      <c r="H86" s="1">
        <v>154.44300000000001</v>
      </c>
      <c r="I86" s="1">
        <v>2951.9459999999999</v>
      </c>
      <c r="J86" s="1">
        <v>114.251</v>
      </c>
      <c r="K86" s="1">
        <v>450.20299999999997</v>
      </c>
      <c r="L86" s="1">
        <v>102.203</v>
      </c>
      <c r="M86" s="1">
        <v>61.250999999999998</v>
      </c>
      <c r="N86" s="2">
        <f t="shared" si="6"/>
        <v>4042.4950000000003</v>
      </c>
      <c r="O86" s="1">
        <v>0</v>
      </c>
      <c r="P86" s="1">
        <v>250.352</v>
      </c>
      <c r="Q86" s="1">
        <v>2962.1970000000001</v>
      </c>
      <c r="R86" s="1">
        <v>374.58</v>
      </c>
      <c r="S86" s="1">
        <v>104.452</v>
      </c>
      <c r="T86" s="2">
        <v>3691.5810000000001</v>
      </c>
      <c r="U86" s="2">
        <v>350.91399999999999</v>
      </c>
      <c r="V86" s="1">
        <v>199.41399999999999</v>
      </c>
      <c r="W86" s="1">
        <v>37.826999999999998</v>
      </c>
      <c r="X86" s="1">
        <v>13.895</v>
      </c>
      <c r="Y86" s="1">
        <v>21.5</v>
      </c>
      <c r="Z86" s="1">
        <v>1.6140000000000001</v>
      </c>
      <c r="AA86" s="2">
        <f t="shared" si="7"/>
        <v>274.24999999999994</v>
      </c>
      <c r="AB86" s="1">
        <v>127.71899999999999</v>
      </c>
      <c r="AC86" s="1">
        <v>3.8239999999999998</v>
      </c>
      <c r="AD86" s="1">
        <v>33.639000000000003</v>
      </c>
      <c r="AE86" s="1">
        <v>36.374000000000002</v>
      </c>
      <c r="AF86" s="1">
        <v>11.361000000000001</v>
      </c>
      <c r="AG86" s="1">
        <v>4.5339999999999998</v>
      </c>
      <c r="AH86" s="2">
        <f t="shared" si="8"/>
        <v>217.45099999999999</v>
      </c>
      <c r="AI86" s="2">
        <f>AA86-SUM(AB86:AG86)</f>
        <v>56.79899999999995</v>
      </c>
      <c r="AJ86" s="3">
        <v>8.0559999999999992</v>
      </c>
      <c r="AK86" s="4">
        <f t="shared" si="9"/>
        <v>48.742999999999952</v>
      </c>
      <c r="AL86" s="8">
        <f>AK86/U86</f>
        <v>0.13890297907749463</v>
      </c>
      <c r="AM86" s="8">
        <f>AK86/N86</f>
        <v>1.2057652514103283E-2</v>
      </c>
      <c r="AN86" s="8">
        <f>(V86-AB86)/N86</f>
        <v>1.7735334242837651E-2</v>
      </c>
      <c r="AO86" s="8">
        <f>N86/U86</f>
        <v>11.519902312247446</v>
      </c>
      <c r="AP86" s="8">
        <f>AA86/N86</f>
        <v>6.7841766038053211E-2</v>
      </c>
      <c r="AQ86" s="8">
        <f>T86/N86</f>
        <v>0.9131937083410121</v>
      </c>
      <c r="AR86" s="8">
        <f>(AH86-AB86)/AA86</f>
        <v>0.32719051959890616</v>
      </c>
      <c r="AS86" s="8">
        <f>(P86+Q86)/N86</f>
        <v>0.79469461310403589</v>
      </c>
      <c r="AT86" s="8">
        <f>U86/N86</f>
        <v>8.6806291658987816E-2</v>
      </c>
    </row>
    <row r="87" spans="1:46" ht="18" customHeight="1">
      <c r="A87" s="1">
        <v>2009</v>
      </c>
      <c r="B87" s="1" t="s">
        <v>48</v>
      </c>
      <c r="C87" s="1">
        <v>101</v>
      </c>
      <c r="D87" s="1">
        <v>899</v>
      </c>
      <c r="E87" s="1" t="s">
        <v>30</v>
      </c>
      <c r="F87" s="1" t="s">
        <v>56</v>
      </c>
      <c r="G87" s="1">
        <v>49.445</v>
      </c>
      <c r="H87" s="1">
        <v>1026.0840000000001</v>
      </c>
      <c r="I87" s="1">
        <v>1663.367</v>
      </c>
      <c r="J87" s="1">
        <v>844.26499999999999</v>
      </c>
      <c r="K87" s="1">
        <v>147.61500000000001</v>
      </c>
      <c r="L87" s="1">
        <v>57.844000000000001</v>
      </c>
      <c r="M87" s="1">
        <v>36.25</v>
      </c>
      <c r="N87" s="2">
        <f t="shared" si="6"/>
        <v>3824.87</v>
      </c>
      <c r="O87" s="1">
        <v>0</v>
      </c>
      <c r="P87" s="1">
        <v>306.37200000000001</v>
      </c>
      <c r="Q87" s="1">
        <v>3033.558</v>
      </c>
      <c r="R87" s="1">
        <v>154.16300000000001</v>
      </c>
      <c r="S87" s="1">
        <v>21.390999999999998</v>
      </c>
      <c r="T87" s="2">
        <v>3515.4839999999999</v>
      </c>
      <c r="U87" s="2">
        <v>309.38600000000002</v>
      </c>
      <c r="V87" s="1">
        <v>119.10599999999999</v>
      </c>
      <c r="W87" s="1">
        <v>25.669</v>
      </c>
      <c r="X87" s="1">
        <v>64.468999999999994</v>
      </c>
      <c r="Y87" s="1">
        <v>5.617</v>
      </c>
      <c r="Z87" s="1">
        <v>0.10199999999999999</v>
      </c>
      <c r="AA87" s="2">
        <f t="shared" si="7"/>
        <v>214.96299999999999</v>
      </c>
      <c r="AB87" s="1">
        <v>84.661000000000001</v>
      </c>
      <c r="AC87" s="1">
        <v>5.1859999999999999</v>
      </c>
      <c r="AD87" s="1">
        <v>11.113</v>
      </c>
      <c r="AE87" s="1">
        <v>32.970999999999997</v>
      </c>
      <c r="AF87" s="1">
        <v>20.869</v>
      </c>
      <c r="AG87" s="1">
        <v>10.362</v>
      </c>
      <c r="AH87" s="2">
        <f t="shared" si="8"/>
        <v>165.16200000000001</v>
      </c>
      <c r="AI87" s="2">
        <f>AA87-SUM(AB87:AG87)</f>
        <v>49.800999999999988</v>
      </c>
      <c r="AJ87" s="3">
        <v>2.153</v>
      </c>
      <c r="AK87" s="4">
        <f t="shared" si="9"/>
        <v>47.647999999999989</v>
      </c>
      <c r="AL87" s="8">
        <f>AK87/U87</f>
        <v>0.15400826152443867</v>
      </c>
      <c r="AM87" s="8">
        <f>AK87/N87</f>
        <v>1.245741685338325E-2</v>
      </c>
      <c r="AN87" s="8">
        <f>(V87-AB87)/N87</f>
        <v>9.0055348286346964E-3</v>
      </c>
      <c r="AO87" s="8">
        <f>N87/U87</f>
        <v>12.362776596226071</v>
      </c>
      <c r="AP87" s="8">
        <f>AA87/N87</f>
        <v>5.6201387236690395E-2</v>
      </c>
      <c r="AQ87" s="8">
        <f>T87/N87</f>
        <v>0.91911202210794096</v>
      </c>
      <c r="AR87" s="8">
        <f>(AH87-AB87)/AA87</f>
        <v>0.37448770253485486</v>
      </c>
      <c r="AS87" s="8">
        <f>(P87+Q87)/N87</f>
        <v>0.87321399158664215</v>
      </c>
      <c r="AT87" s="8">
        <f>U87/N87</f>
        <v>8.0887977892059079E-2</v>
      </c>
    </row>
    <row r="88" spans="1:46" ht="18" customHeight="1">
      <c r="A88" s="1">
        <v>2009</v>
      </c>
      <c r="B88" s="1" t="s">
        <v>40</v>
      </c>
      <c r="C88" s="1">
        <v>149</v>
      </c>
      <c r="D88" s="1">
        <v>1385</v>
      </c>
      <c r="E88" s="1" t="s">
        <v>30</v>
      </c>
      <c r="F88" s="1" t="s">
        <v>56</v>
      </c>
      <c r="G88" s="1">
        <v>296.57499999999999</v>
      </c>
      <c r="H88" s="1">
        <v>254.93799999999999</v>
      </c>
      <c r="I88" s="1">
        <v>2232.0010000000002</v>
      </c>
      <c r="J88" s="1">
        <v>335.21100000000001</v>
      </c>
      <c r="K88" s="1">
        <v>58.481999999999999</v>
      </c>
      <c r="L88" s="1">
        <v>129.52199999999999</v>
      </c>
      <c r="M88" s="1">
        <v>170.37</v>
      </c>
      <c r="N88" s="2">
        <f t="shared" si="6"/>
        <v>3477.0990000000002</v>
      </c>
      <c r="O88" s="1">
        <v>0</v>
      </c>
      <c r="P88" s="1">
        <v>166.71700000000001</v>
      </c>
      <c r="Q88" s="1">
        <v>166.71700000000001</v>
      </c>
      <c r="R88" s="1">
        <v>2798.9670000000001</v>
      </c>
      <c r="S88" s="1">
        <v>113.23399999999999</v>
      </c>
      <c r="T88" s="2">
        <v>3236.299</v>
      </c>
      <c r="U88" s="2">
        <v>240.8</v>
      </c>
      <c r="V88" s="1">
        <v>154.59800000000001</v>
      </c>
      <c r="W88" s="1">
        <v>43.625</v>
      </c>
      <c r="X88" s="1">
        <v>35.445999999999998</v>
      </c>
      <c r="Y88" s="1">
        <v>0.72499999999999998</v>
      </c>
      <c r="Z88" s="1">
        <v>1.665</v>
      </c>
      <c r="AA88" s="2">
        <f t="shared" si="7"/>
        <v>236.059</v>
      </c>
      <c r="AB88" s="1">
        <v>84.063999999999993</v>
      </c>
      <c r="AC88" s="1">
        <v>2.3849999999999998</v>
      </c>
      <c r="AD88" s="1">
        <v>27.821999999999999</v>
      </c>
      <c r="AE88" s="1">
        <v>50.258000000000003</v>
      </c>
      <c r="AF88" s="1">
        <v>21.771999999999998</v>
      </c>
      <c r="AG88" s="1">
        <v>6.4459999999999997</v>
      </c>
      <c r="AH88" s="2">
        <f t="shared" si="8"/>
        <v>192.74699999999999</v>
      </c>
      <c r="AI88" s="2">
        <f>AA88-SUM(AB88:AG88)</f>
        <v>43.312000000000012</v>
      </c>
      <c r="AJ88" s="3">
        <v>0.316</v>
      </c>
      <c r="AK88" s="4">
        <f t="shared" si="9"/>
        <v>42.996000000000009</v>
      </c>
      <c r="AL88" s="8">
        <f>AK88/U88</f>
        <v>0.17855481727574754</v>
      </c>
      <c r="AM88" s="8">
        <f>AK88/N88</f>
        <v>1.2365480534203947E-2</v>
      </c>
      <c r="AN88" s="8">
        <f>(V88-AB88)/N88</f>
        <v>2.0285301051249913E-2</v>
      </c>
      <c r="AO88" s="8">
        <f>N88/U88</f>
        <v>14.439779900332226</v>
      </c>
      <c r="AP88" s="8">
        <f>AA88/N88</f>
        <v>6.7889640185683525E-2</v>
      </c>
      <c r="AQ88" s="8">
        <f>T88/N88</f>
        <v>0.93074686685653751</v>
      </c>
      <c r="AR88" s="8">
        <f>(AH88-AB88)/AA88</f>
        <v>0.46040608491944807</v>
      </c>
      <c r="AS88" s="8">
        <f>(P88+Q88)/N88</f>
        <v>9.5894307294672951E-2</v>
      </c>
      <c r="AT88" s="8">
        <f>U88/N88</f>
        <v>6.9253133143462403E-2</v>
      </c>
    </row>
    <row r="89" spans="1:46" ht="18" customHeight="1">
      <c r="A89" s="1">
        <v>2009</v>
      </c>
      <c r="B89" s="1" t="s">
        <v>38</v>
      </c>
      <c r="C89" s="1">
        <v>92</v>
      </c>
      <c r="D89" s="1">
        <v>844</v>
      </c>
      <c r="E89" s="1" t="s">
        <v>29</v>
      </c>
      <c r="F89" s="1" t="s">
        <v>57</v>
      </c>
      <c r="G89" s="1">
        <v>124.586</v>
      </c>
      <c r="H89" s="1">
        <v>133.21700000000001</v>
      </c>
      <c r="I89" s="1">
        <v>2116.0889999999999</v>
      </c>
      <c r="J89" s="1">
        <v>20.213000000000001</v>
      </c>
      <c r="K89" s="1">
        <v>166.107</v>
      </c>
      <c r="L89" s="1">
        <v>42.036999999999999</v>
      </c>
      <c r="M89" s="1">
        <v>14.590999999999999</v>
      </c>
      <c r="N89" s="2">
        <f t="shared" si="6"/>
        <v>2616.8399999999997</v>
      </c>
      <c r="O89" s="1">
        <v>0</v>
      </c>
      <c r="P89" s="1">
        <v>46.56</v>
      </c>
      <c r="Q89" s="1">
        <v>1891.338</v>
      </c>
      <c r="R89" s="1">
        <v>129.036</v>
      </c>
      <c r="S89" s="1">
        <v>105.233</v>
      </c>
      <c r="T89" s="2">
        <v>2172.1669999999999</v>
      </c>
      <c r="U89" s="2">
        <v>444.673</v>
      </c>
      <c r="V89" s="1">
        <v>147.28299999999999</v>
      </c>
      <c r="W89" s="1">
        <v>28.867000000000001</v>
      </c>
      <c r="X89" s="1">
        <v>11.459</v>
      </c>
      <c r="Y89" s="1">
        <v>7.9889999999999999</v>
      </c>
      <c r="Z89" s="1">
        <v>0.53400000000000003</v>
      </c>
      <c r="AA89" s="2">
        <f t="shared" si="7"/>
        <v>196.13199999999998</v>
      </c>
      <c r="AB89" s="1">
        <v>61.826000000000001</v>
      </c>
      <c r="AC89" s="1">
        <v>0.86799999999999999</v>
      </c>
      <c r="AD89" s="1">
        <v>13.523</v>
      </c>
      <c r="AE89" s="1">
        <v>23.933</v>
      </c>
      <c r="AF89" s="1">
        <v>9.7680000000000007</v>
      </c>
      <c r="AG89" s="1">
        <v>5.5540000000000003</v>
      </c>
      <c r="AH89" s="2">
        <f t="shared" si="8"/>
        <v>115.47200000000001</v>
      </c>
      <c r="AI89" s="2">
        <f>AA89-SUM(AB89:AG89)</f>
        <v>80.659999999999968</v>
      </c>
      <c r="AJ89" s="3">
        <v>17.145</v>
      </c>
      <c r="AK89" s="4">
        <f t="shared" si="9"/>
        <v>63.514999999999972</v>
      </c>
      <c r="AL89" s="8">
        <f>AK89/U89</f>
        <v>0.14283529694854416</v>
      </c>
      <c r="AM89" s="8">
        <f>AK89/N89</f>
        <v>2.4271640604698788E-2</v>
      </c>
      <c r="AN89" s="8">
        <f>(V89-AB89)/N89</f>
        <v>3.2656562877363536E-2</v>
      </c>
      <c r="AO89" s="8">
        <f>N89/U89</f>
        <v>5.8848637088377291</v>
      </c>
      <c r="AP89" s="8">
        <f>AA89/N89</f>
        <v>7.4949939621833966E-2</v>
      </c>
      <c r="AQ89" s="8">
        <f>T89/N89</f>
        <v>0.8300725302272971</v>
      </c>
      <c r="AR89" s="8">
        <f>(AH89-AB89)/AA89</f>
        <v>0.2735198743703221</v>
      </c>
      <c r="AS89" s="8">
        <f>(P89+Q89)/N89</f>
        <v>0.74054890631448622</v>
      </c>
      <c r="AT89" s="8">
        <f>U89/N89</f>
        <v>0.16992746977270298</v>
      </c>
    </row>
    <row r="90" spans="1:46" ht="18" customHeight="1">
      <c r="A90" s="1">
        <v>2009</v>
      </c>
      <c r="B90" s="1" t="s">
        <v>49</v>
      </c>
      <c r="C90" s="1">
        <v>116</v>
      </c>
      <c r="D90" s="1">
        <v>1244</v>
      </c>
      <c r="E90" s="1" t="s">
        <v>30</v>
      </c>
      <c r="F90" s="1" t="s">
        <v>57</v>
      </c>
      <c r="G90" s="1">
        <v>56.999000000000002</v>
      </c>
      <c r="H90" s="1">
        <v>336.32</v>
      </c>
      <c r="I90" s="1">
        <v>1884.088</v>
      </c>
      <c r="J90" s="1">
        <v>3</v>
      </c>
      <c r="K90" s="1">
        <v>65.153000000000006</v>
      </c>
      <c r="L90" s="1">
        <v>35.871000000000002</v>
      </c>
      <c r="M90" s="1">
        <v>33.029000000000003</v>
      </c>
      <c r="N90" s="2">
        <f t="shared" si="6"/>
        <v>2414.46</v>
      </c>
      <c r="O90" s="1">
        <v>0</v>
      </c>
      <c r="P90" s="1">
        <v>3.5870000000000002</v>
      </c>
      <c r="Q90" s="1">
        <v>2006.152</v>
      </c>
      <c r="R90" s="1">
        <v>247.54599999999999</v>
      </c>
      <c r="S90" s="1">
        <v>77.614000000000004</v>
      </c>
      <c r="T90" s="2">
        <f>SUM(O90:S90)</f>
        <v>2334.8989999999999</v>
      </c>
      <c r="U90" s="2">
        <v>79.561000000000007</v>
      </c>
      <c r="V90" s="1">
        <v>116.404</v>
      </c>
      <c r="W90" s="1">
        <v>31.698</v>
      </c>
      <c r="X90" s="1">
        <v>6.024</v>
      </c>
      <c r="Y90" s="1">
        <v>3.024</v>
      </c>
      <c r="Z90" s="1">
        <v>0.17399999999999999</v>
      </c>
      <c r="AA90" s="2">
        <f t="shared" si="7"/>
        <v>157.32400000000001</v>
      </c>
      <c r="AB90" s="1">
        <v>49.2</v>
      </c>
      <c r="AC90" s="1">
        <v>2.7170000000000001</v>
      </c>
      <c r="AD90" s="1">
        <v>27.402999999999999</v>
      </c>
      <c r="AE90" s="1">
        <v>50.987000000000002</v>
      </c>
      <c r="AF90" s="1">
        <v>16.192</v>
      </c>
      <c r="AG90" s="1">
        <v>4.141</v>
      </c>
      <c r="AH90" s="2">
        <f t="shared" si="8"/>
        <v>150.63999999999999</v>
      </c>
      <c r="AI90" s="2">
        <f>AA90-SUM(AB90:AG90)</f>
        <v>6.6840000000000259</v>
      </c>
      <c r="AJ90" s="3">
        <v>0.17499999999999999</v>
      </c>
      <c r="AK90" s="4">
        <f t="shared" si="9"/>
        <v>6.5090000000000261</v>
      </c>
      <c r="AL90" s="8">
        <f>AK90/U90</f>
        <v>8.1811440278528741E-2</v>
      </c>
      <c r="AM90" s="8">
        <f>AK90/N90</f>
        <v>2.6958408919592895E-3</v>
      </c>
      <c r="AN90" s="8">
        <f>(V90-AB90)/N90</f>
        <v>2.7833967015398885E-2</v>
      </c>
      <c r="AO90" s="8">
        <f>N90/U90</f>
        <v>30.347280702856924</v>
      </c>
      <c r="AP90" s="8">
        <f>AA90/N90</f>
        <v>6.515908319044425E-2</v>
      </c>
      <c r="AQ90" s="8">
        <f>T90/N90</f>
        <v>0.96704811841985361</v>
      </c>
      <c r="AR90" s="8">
        <f>(AH90-AB90)/AA90</f>
        <v>0.64478401261091745</v>
      </c>
      <c r="AS90" s="8">
        <f>(P90+Q90)/N90</f>
        <v>0.83237618349444598</v>
      </c>
      <c r="AT90" s="8">
        <f>U90/N90</f>
        <v>3.2951881580146287E-2</v>
      </c>
    </row>
    <row r="91" spans="1:46" ht="18" customHeight="1">
      <c r="A91" s="1">
        <v>2009</v>
      </c>
      <c r="B91" s="1" t="s">
        <v>50</v>
      </c>
      <c r="C91" s="1">
        <v>107</v>
      </c>
      <c r="D91" s="1">
        <v>1143</v>
      </c>
      <c r="E91" s="1" t="s">
        <v>30</v>
      </c>
      <c r="F91" s="1" t="s">
        <v>57</v>
      </c>
      <c r="G91" s="1">
        <v>43.915999999999997</v>
      </c>
      <c r="H91" s="1">
        <v>368.31700000000001</v>
      </c>
      <c r="I91" s="1">
        <v>1164.634</v>
      </c>
      <c r="J91" s="1">
        <v>10.141</v>
      </c>
      <c r="K91" s="1">
        <v>104.429</v>
      </c>
      <c r="L91" s="1">
        <v>52.895000000000003</v>
      </c>
      <c r="M91" s="1">
        <v>26.202999999999999</v>
      </c>
      <c r="N91" s="2">
        <f t="shared" si="6"/>
        <v>1770.5350000000001</v>
      </c>
      <c r="O91" s="1">
        <v>0</v>
      </c>
      <c r="P91" s="1">
        <v>92.234999999999999</v>
      </c>
      <c r="Q91" s="1">
        <v>1398.269</v>
      </c>
      <c r="R91" s="1">
        <v>34.939</v>
      </c>
      <c r="S91" s="1">
        <v>57.654000000000003</v>
      </c>
      <c r="T91" s="2">
        <v>1583.097</v>
      </c>
      <c r="U91" s="2">
        <v>187.43799999999999</v>
      </c>
      <c r="V91" s="1">
        <v>87.718000000000004</v>
      </c>
      <c r="W91" s="1">
        <v>28.349</v>
      </c>
      <c r="X91" s="1">
        <v>6.9729999999999999</v>
      </c>
      <c r="Y91" s="1">
        <v>6.6349999999999998</v>
      </c>
      <c r="Z91" s="1">
        <v>2.242</v>
      </c>
      <c r="AA91" s="2">
        <f t="shared" si="7"/>
        <v>131.917</v>
      </c>
      <c r="AB91" s="1">
        <v>35.087000000000003</v>
      </c>
      <c r="AC91" s="1">
        <v>2.0350000000000001</v>
      </c>
      <c r="AD91" s="1">
        <v>1.9319999999999999</v>
      </c>
      <c r="AE91" s="1">
        <v>38</v>
      </c>
      <c r="AF91" s="1">
        <v>17.95</v>
      </c>
      <c r="AG91" s="1">
        <v>8.2159999999999993</v>
      </c>
      <c r="AH91" s="2">
        <f t="shared" si="8"/>
        <v>103.22</v>
      </c>
      <c r="AI91" s="2">
        <f>AA91-SUM(AB91:AG91)</f>
        <v>28.697000000000003</v>
      </c>
      <c r="AJ91" s="3">
        <v>6.28</v>
      </c>
      <c r="AK91" s="4">
        <f t="shared" si="9"/>
        <v>22.417000000000002</v>
      </c>
      <c r="AL91" s="8">
        <f>AK91/U91</f>
        <v>0.11959688003499826</v>
      </c>
      <c r="AM91" s="8">
        <f>AK91/N91</f>
        <v>1.2661144795217264E-2</v>
      </c>
      <c r="AN91" s="8">
        <f>(V91-AB91)/N91</f>
        <v>2.9726043258111248E-2</v>
      </c>
      <c r="AO91" s="8">
        <f>N91/U91</f>
        <v>9.4459768029961921</v>
      </c>
      <c r="AP91" s="8">
        <f>AA91/N91</f>
        <v>7.450685809656403E-2</v>
      </c>
      <c r="AQ91" s="8">
        <f>T91/N91</f>
        <v>0.89413482365499686</v>
      </c>
      <c r="AR91" s="8">
        <f>(AH91-AB91)/AA91</f>
        <v>0.5164838496933678</v>
      </c>
      <c r="AS91" s="8">
        <f>(P91+Q91)/N91</f>
        <v>0.84183820144758492</v>
      </c>
      <c r="AT91" s="8">
        <f>U91/N91</f>
        <v>0.10586517634500306</v>
      </c>
    </row>
    <row r="92" spans="1:46" ht="18" customHeight="1">
      <c r="A92" s="1">
        <v>2009</v>
      </c>
      <c r="B92" s="1" t="s">
        <v>44</v>
      </c>
      <c r="C92" s="1">
        <v>14</v>
      </c>
      <c r="D92" s="1">
        <v>220</v>
      </c>
      <c r="E92" s="1" t="s">
        <v>30</v>
      </c>
      <c r="F92" s="1" t="s">
        <v>57</v>
      </c>
      <c r="G92" s="1">
        <v>20.431999999999999</v>
      </c>
      <c r="H92" s="1">
        <v>56.244999999999997</v>
      </c>
      <c r="I92" s="1">
        <v>504.91699999999997</v>
      </c>
      <c r="J92" s="1">
        <v>7.1020000000000003</v>
      </c>
      <c r="K92" s="1">
        <v>26.867000000000001</v>
      </c>
      <c r="L92" s="1">
        <v>14.311</v>
      </c>
      <c r="M92" s="1">
        <v>27.634</v>
      </c>
      <c r="N92" s="2">
        <f t="shared" si="6"/>
        <v>657.50799999999992</v>
      </c>
      <c r="O92" s="1">
        <v>0</v>
      </c>
      <c r="P92" s="1">
        <v>166.15</v>
      </c>
      <c r="Q92" s="1">
        <v>270.70400000000001</v>
      </c>
      <c r="R92" s="1">
        <v>41.865000000000002</v>
      </c>
      <c r="S92" s="1">
        <v>17.215</v>
      </c>
      <c r="T92" s="2">
        <v>495.93400000000003</v>
      </c>
      <c r="U92" s="2">
        <v>161.57400000000001</v>
      </c>
      <c r="V92" s="1">
        <v>30.724</v>
      </c>
      <c r="W92" s="1">
        <v>3.0670000000000002</v>
      </c>
      <c r="X92" s="1">
        <v>1.319</v>
      </c>
      <c r="Y92" s="1">
        <v>7.5060000000000002</v>
      </c>
      <c r="Z92" s="1">
        <v>0.96399999999999997</v>
      </c>
      <c r="AA92" s="2">
        <f t="shared" si="7"/>
        <v>43.58</v>
      </c>
      <c r="AB92" s="1">
        <v>13.502000000000001</v>
      </c>
      <c r="AC92" s="1">
        <v>0.22700000000000001</v>
      </c>
      <c r="AD92" s="1">
        <v>6.524</v>
      </c>
      <c r="AE92" s="1">
        <v>8.0440000000000005</v>
      </c>
      <c r="AF92" s="1">
        <v>4.085</v>
      </c>
      <c r="AG92" s="1">
        <v>1.139</v>
      </c>
      <c r="AH92" s="2">
        <f t="shared" si="8"/>
        <v>33.521000000000001</v>
      </c>
      <c r="AI92" s="2">
        <f>AA92-SUM(AB92:AG92)</f>
        <v>10.058999999999997</v>
      </c>
      <c r="AJ92" s="3">
        <v>4.2999999999999997E-2</v>
      </c>
      <c r="AK92" s="4">
        <f t="shared" si="9"/>
        <v>10.015999999999998</v>
      </c>
      <c r="AL92" s="8">
        <f>AK92/U92</f>
        <v>6.1990171686038577E-2</v>
      </c>
      <c r="AM92" s="8">
        <f>AK92/N92</f>
        <v>1.5233274728216234E-2</v>
      </c>
      <c r="AN92" s="8">
        <f>(V92-AB92)/N92</f>
        <v>2.6192837197418134E-2</v>
      </c>
      <c r="AO92" s="8">
        <f>N92/U92</f>
        <v>4.0693923527300173</v>
      </c>
      <c r="AP92" s="8">
        <f>AA92/N92</f>
        <v>6.6280562365781101E-2</v>
      </c>
      <c r="AQ92" s="8">
        <f>T92/N92</f>
        <v>0.75426306600071802</v>
      </c>
      <c r="AR92" s="8">
        <f>(AH92-AB92)/AA92</f>
        <v>0.45936209270307476</v>
      </c>
      <c r="AS92" s="8">
        <f>(P92+Q92)/N92</f>
        <v>0.66440864597845206</v>
      </c>
      <c r="AT92" s="8">
        <f>U92/N92</f>
        <v>0.24573693399928218</v>
      </c>
    </row>
    <row r="93" spans="1:46" ht="18" customHeight="1">
      <c r="A93" s="1">
        <v>2009</v>
      </c>
      <c r="B93" s="1" t="s">
        <v>43</v>
      </c>
      <c r="C93" s="1">
        <v>25</v>
      </c>
      <c r="D93" s="1">
        <v>263</v>
      </c>
      <c r="E93" s="1" t="s">
        <v>59</v>
      </c>
      <c r="F93" s="1" t="s">
        <v>57</v>
      </c>
      <c r="G93" s="1">
        <v>5.2430000000000003</v>
      </c>
      <c r="H93" s="1">
        <v>2.0659999999999998</v>
      </c>
      <c r="I93" s="1">
        <v>523.476</v>
      </c>
      <c r="J93" s="1">
        <v>0</v>
      </c>
      <c r="K93" s="1">
        <v>2.3069999999999999</v>
      </c>
      <c r="L93" s="1">
        <v>7.4029999999999996</v>
      </c>
      <c r="M93" s="1">
        <v>46.695999999999998</v>
      </c>
      <c r="N93" s="2">
        <f t="shared" si="6"/>
        <v>587.19100000000003</v>
      </c>
      <c r="O93" s="1">
        <v>4.38</v>
      </c>
      <c r="P93" s="1">
        <v>3.9780000000000002</v>
      </c>
      <c r="Q93" s="1">
        <v>2.8140000000000001</v>
      </c>
      <c r="R93" s="1">
        <v>503.60700000000003</v>
      </c>
      <c r="S93" s="1">
        <v>27.271000000000001</v>
      </c>
      <c r="T93" s="2">
        <v>542.04999999999995</v>
      </c>
      <c r="U93" s="2">
        <v>45.140999999999998</v>
      </c>
      <c r="V93" s="1">
        <v>11.555</v>
      </c>
      <c r="W93" s="1">
        <v>2.597</v>
      </c>
      <c r="X93" s="1">
        <v>0.254</v>
      </c>
      <c r="Y93" s="1">
        <v>0</v>
      </c>
      <c r="Z93" s="1">
        <v>2E-3</v>
      </c>
      <c r="AA93" s="2">
        <f t="shared" si="7"/>
        <v>14.407999999999999</v>
      </c>
      <c r="AB93" s="1">
        <v>1.669</v>
      </c>
      <c r="AC93" s="1">
        <v>0</v>
      </c>
      <c r="AD93" s="1">
        <v>0.32700000000000001</v>
      </c>
      <c r="AE93" s="1">
        <v>7.4130000000000003</v>
      </c>
      <c r="AF93" s="1">
        <v>3.3</v>
      </c>
      <c r="AG93" s="1">
        <v>0.71099999999999997</v>
      </c>
      <c r="AH93" s="2">
        <f t="shared" si="8"/>
        <v>13.42</v>
      </c>
      <c r="AI93" s="2">
        <f>AA93-SUM(AB93:AG93)</f>
        <v>0.98799999999999955</v>
      </c>
      <c r="AJ93" s="3">
        <v>0.27700000000000002</v>
      </c>
      <c r="AK93" s="4">
        <f t="shared" si="9"/>
        <v>0.71099999999999952</v>
      </c>
      <c r="AL93" s="8">
        <f>AK93/U93</f>
        <v>1.5750647969694945E-2</v>
      </c>
      <c r="AM93" s="8">
        <f>AK93/N93</f>
        <v>1.2108496213327513E-3</v>
      </c>
      <c r="AN93" s="8">
        <f>(V93-AB93)/N93</f>
        <v>1.6836089108995197E-2</v>
      </c>
      <c r="AO93" s="8">
        <f>N93/U93</f>
        <v>13.007930706010059</v>
      </c>
      <c r="AP93" s="8">
        <f>AA93/N93</f>
        <v>2.4537160821606598E-2</v>
      </c>
      <c r="AQ93" s="8">
        <f>T93/N93</f>
        <v>0.92312382172070062</v>
      </c>
      <c r="AR93" s="8">
        <f>(AH93-AB93)/AA93</f>
        <v>0.81558856191004991</v>
      </c>
      <c r="AS93" s="8">
        <f>(P93+Q93)/N93</f>
        <v>1.1566934779313715E-2</v>
      </c>
      <c r="AT93" s="8">
        <f>U93/N93</f>
        <v>7.6876178279299226E-2</v>
      </c>
    </row>
    <row r="94" spans="1:46" ht="18" customHeight="1">
      <c r="A94" s="1">
        <v>2009</v>
      </c>
      <c r="B94" s="1" t="s">
        <v>52</v>
      </c>
      <c r="C94" s="1">
        <v>4</v>
      </c>
      <c r="D94" s="1">
        <v>111</v>
      </c>
      <c r="E94" s="1" t="s">
        <v>59</v>
      </c>
      <c r="F94" s="1" t="s">
        <v>58</v>
      </c>
      <c r="G94" s="1">
        <v>1.71</v>
      </c>
      <c r="H94" s="1">
        <v>250.501</v>
      </c>
      <c r="I94" s="1">
        <v>274.09500000000003</v>
      </c>
      <c r="J94" s="1">
        <v>28.079000000000001</v>
      </c>
      <c r="K94" s="1">
        <v>0</v>
      </c>
      <c r="L94" s="1">
        <v>6.01</v>
      </c>
      <c r="M94" s="1">
        <v>4.5720000000000001</v>
      </c>
      <c r="N94" s="2">
        <f t="shared" si="6"/>
        <v>564.96699999999998</v>
      </c>
      <c r="O94" s="1">
        <v>3.6909999999999998</v>
      </c>
      <c r="P94" s="1">
        <v>208.90700000000001</v>
      </c>
      <c r="Q94" s="1">
        <v>278.18099999999998</v>
      </c>
      <c r="R94" s="1">
        <v>0</v>
      </c>
      <c r="S94" s="1">
        <v>2.976</v>
      </c>
      <c r="T94" s="2">
        <v>493.755</v>
      </c>
      <c r="U94" s="2">
        <v>71.212000000000003</v>
      </c>
      <c r="V94" s="1">
        <v>20.626999999999999</v>
      </c>
      <c r="W94" s="1">
        <v>10.391</v>
      </c>
      <c r="X94" s="1">
        <v>3.16</v>
      </c>
      <c r="Y94" s="1">
        <v>0</v>
      </c>
      <c r="Z94" s="1">
        <v>0</v>
      </c>
      <c r="AA94" s="2">
        <f t="shared" si="7"/>
        <v>34.177999999999997</v>
      </c>
      <c r="AB94" s="1">
        <v>4.4139999999999997</v>
      </c>
      <c r="AC94" s="1">
        <v>0.42599999999999999</v>
      </c>
      <c r="AD94" s="1">
        <v>14.93</v>
      </c>
      <c r="AE94" s="1">
        <v>4.6630000000000003</v>
      </c>
      <c r="AF94" s="1">
        <v>2.46</v>
      </c>
      <c r="AG94" s="1">
        <v>0.55500000000000005</v>
      </c>
      <c r="AH94" s="2">
        <f t="shared" si="8"/>
        <v>27.448</v>
      </c>
      <c r="AI94" s="2">
        <f>AA94-SUM(AB94:AG94)</f>
        <v>6.7299999999999969</v>
      </c>
      <c r="AJ94" s="3">
        <v>0.63200000000000001</v>
      </c>
      <c r="AK94" s="4">
        <f t="shared" si="9"/>
        <v>6.0979999999999972</v>
      </c>
      <c r="AL94" s="8">
        <f>AK94/U94</f>
        <v>8.5631635117676755E-2</v>
      </c>
      <c r="AM94" s="8">
        <f>AK94/N94</f>
        <v>1.0793550773762003E-2</v>
      </c>
      <c r="AN94" s="8">
        <f>(V94-AB94)/N94</f>
        <v>2.8697251343883803E-2</v>
      </c>
      <c r="AO94" s="8">
        <f>N94/U94</f>
        <v>7.9335926529236636</v>
      </c>
      <c r="AP94" s="8">
        <f>AA94/N94</f>
        <v>6.0495568767733335E-2</v>
      </c>
      <c r="AQ94" s="8">
        <f>T94/N94</f>
        <v>0.87395369995061656</v>
      </c>
      <c r="AR94" s="8">
        <f>(AH94-AB94)/AA94</f>
        <v>0.67394230206565631</v>
      </c>
      <c r="AS94" s="8">
        <f>(P94+Q94)/N94</f>
        <v>0.86215301070682004</v>
      </c>
      <c r="AT94" s="8">
        <f>U94/N94</f>
        <v>0.12604630004938341</v>
      </c>
    </row>
    <row r="95" spans="1:46" ht="18" customHeight="1">
      <c r="A95" s="1">
        <v>2009</v>
      </c>
      <c r="B95" s="1" t="s">
        <v>47</v>
      </c>
      <c r="C95" s="1">
        <v>1</v>
      </c>
      <c r="D95" s="1">
        <v>46</v>
      </c>
      <c r="E95" s="1" t="s">
        <v>30</v>
      </c>
      <c r="F95" s="1" t="s">
        <v>58</v>
      </c>
      <c r="G95" s="1">
        <v>21.533999999999999</v>
      </c>
      <c r="H95" s="1">
        <v>479.27199999999999</v>
      </c>
      <c r="I95" s="1">
        <v>21.442</v>
      </c>
      <c r="J95" s="1">
        <v>0</v>
      </c>
      <c r="K95" s="1">
        <v>3.5000000000000003E-2</v>
      </c>
      <c r="L95" s="1">
        <v>0.123</v>
      </c>
      <c r="M95" s="1">
        <v>6.2859999999999996</v>
      </c>
      <c r="N95" s="2">
        <f t="shared" si="6"/>
        <v>528.69199999999989</v>
      </c>
      <c r="O95" s="1">
        <v>0.02</v>
      </c>
      <c r="P95" s="1">
        <v>274.41899999999998</v>
      </c>
      <c r="Q95" s="1">
        <v>219.178</v>
      </c>
      <c r="R95" s="1">
        <v>0</v>
      </c>
      <c r="S95" s="1">
        <v>5.7469999999999999</v>
      </c>
      <c r="T95" s="2">
        <v>499.36399999999998</v>
      </c>
      <c r="U95" s="2">
        <v>29.327999999999999</v>
      </c>
      <c r="V95" s="1">
        <v>13.929</v>
      </c>
      <c r="W95" s="1">
        <v>0.96599999999999997</v>
      </c>
      <c r="X95" s="1">
        <v>4.726</v>
      </c>
      <c r="Y95" s="1">
        <v>0</v>
      </c>
      <c r="Z95" s="1">
        <v>0</v>
      </c>
      <c r="AA95" s="2">
        <f t="shared" si="7"/>
        <v>19.620999999999999</v>
      </c>
      <c r="AB95" s="1">
        <v>8.8940000000000001</v>
      </c>
      <c r="AC95" s="1">
        <v>0</v>
      </c>
      <c r="AD95" s="1">
        <v>0.372</v>
      </c>
      <c r="AE95" s="1">
        <v>3.0009999999999999</v>
      </c>
      <c r="AF95" s="1">
        <v>1.4039999999999999</v>
      </c>
      <c r="AG95" s="1">
        <v>5.5E-2</v>
      </c>
      <c r="AH95" s="2">
        <f t="shared" si="8"/>
        <v>13.725999999999999</v>
      </c>
      <c r="AI95" s="2">
        <f>AA95-SUM(AB95:AG95)</f>
        <v>5.8949999999999996</v>
      </c>
      <c r="AJ95" s="3">
        <v>2.3069999999999999</v>
      </c>
      <c r="AK95" s="4">
        <f t="shared" si="9"/>
        <v>3.5879999999999996</v>
      </c>
      <c r="AL95" s="8">
        <f>AK95/U95</f>
        <v>0.12234042553191489</v>
      </c>
      <c r="AM95" s="8">
        <f>AK95/N95</f>
        <v>6.7865600387371104E-3</v>
      </c>
      <c r="AN95" s="8">
        <f>(V95-AB95)/N95</f>
        <v>9.523503287358237E-3</v>
      </c>
      <c r="AO95" s="8">
        <f>N95/U95</f>
        <v>18.026868521549368</v>
      </c>
      <c r="AP95" s="8">
        <f>AA95/N95</f>
        <v>3.7112345183963447E-2</v>
      </c>
      <c r="AQ95" s="8">
        <f>T95/N95</f>
        <v>0.94452724837901858</v>
      </c>
      <c r="AR95" s="8">
        <f>(AH95-AB95)/AA95</f>
        <v>0.24626675500739001</v>
      </c>
      <c r="AS95" s="8">
        <f>(P95+Q95)/N95</f>
        <v>0.93361919605365706</v>
      </c>
      <c r="AT95" s="8">
        <f>U95/N95</f>
        <v>5.54727516209816E-2</v>
      </c>
    </row>
    <row r="96" spans="1:46" ht="18" customHeight="1">
      <c r="A96" s="1">
        <v>2009</v>
      </c>
      <c r="B96" s="1" t="s">
        <v>39</v>
      </c>
      <c r="C96" s="1">
        <v>9</v>
      </c>
      <c r="D96" s="1">
        <v>192</v>
      </c>
      <c r="E96" s="1" t="s">
        <v>30</v>
      </c>
      <c r="F96" s="1" t="s">
        <v>58</v>
      </c>
      <c r="G96" s="1">
        <v>3.0739999999999998</v>
      </c>
      <c r="H96" s="1">
        <v>118.018</v>
      </c>
      <c r="I96" s="1">
        <v>336.76799999999997</v>
      </c>
      <c r="J96" s="1">
        <v>0</v>
      </c>
      <c r="K96" s="1">
        <v>40.031999999999996</v>
      </c>
      <c r="L96" s="1">
        <v>10.244</v>
      </c>
      <c r="M96" s="1">
        <v>13.586</v>
      </c>
      <c r="N96" s="2">
        <f t="shared" si="6"/>
        <v>521.72199999999998</v>
      </c>
      <c r="O96" s="1">
        <v>0</v>
      </c>
      <c r="P96" s="1">
        <v>37.207000000000001</v>
      </c>
      <c r="Q96" s="1">
        <v>209.83699999999999</v>
      </c>
      <c r="R96" s="1">
        <v>125.22499999999999</v>
      </c>
      <c r="S96" s="1">
        <v>9.7460000000000004</v>
      </c>
      <c r="T96" s="2">
        <v>382.01499999999999</v>
      </c>
      <c r="U96" s="2">
        <v>139.70699999999999</v>
      </c>
      <c r="V96" s="1">
        <v>28.45</v>
      </c>
      <c r="W96" s="1">
        <v>2.4380000000000002</v>
      </c>
      <c r="X96" s="1">
        <v>0.65</v>
      </c>
      <c r="Y96" s="1">
        <v>1.42</v>
      </c>
      <c r="Z96" s="1">
        <v>1.9E-2</v>
      </c>
      <c r="AA96" s="2">
        <f t="shared" si="7"/>
        <v>32.976999999999997</v>
      </c>
      <c r="AB96" s="1">
        <v>15.292</v>
      </c>
      <c r="AC96" s="1">
        <v>0.216</v>
      </c>
      <c r="AD96" s="1">
        <v>1.01</v>
      </c>
      <c r="AE96" s="1">
        <v>5.9029999999999996</v>
      </c>
      <c r="AF96" s="1">
        <v>2.3319999999999999</v>
      </c>
      <c r="AG96" s="1">
        <f>0.767+0.069</f>
        <v>0.83600000000000008</v>
      </c>
      <c r="AH96" s="2">
        <f t="shared" si="8"/>
        <v>25.588999999999999</v>
      </c>
      <c r="AI96" s="2">
        <f>AA96-SUM(AB96:AG96)</f>
        <v>7.3879999999999981</v>
      </c>
      <c r="AJ96" s="3">
        <v>1.843</v>
      </c>
      <c r="AK96" s="4">
        <f t="shared" si="9"/>
        <v>5.5449999999999982</v>
      </c>
      <c r="AL96" s="8">
        <f>AK96/U96</f>
        <v>3.9690208794119108E-2</v>
      </c>
      <c r="AM96" s="8">
        <f>AK96/N96</f>
        <v>1.0628265628054785E-2</v>
      </c>
      <c r="AN96" s="8">
        <f>(V96-AB96)/N96</f>
        <v>2.5220328067438215E-2</v>
      </c>
      <c r="AO96" s="8">
        <f>N96/U96</f>
        <v>3.7344012826844755</v>
      </c>
      <c r="AP96" s="8">
        <f>AA96/N96</f>
        <v>6.3207991995737192E-2</v>
      </c>
      <c r="AQ96" s="8">
        <f>T96/N96</f>
        <v>0.73221945787220011</v>
      </c>
      <c r="AR96" s="8">
        <f>(AH96-AB96)/AA96</f>
        <v>0.31224793037571641</v>
      </c>
      <c r="AS96" s="8">
        <f>(P96+Q96)/N96</f>
        <v>0.47351654712663066</v>
      </c>
      <c r="AT96" s="8">
        <f>U96/N96</f>
        <v>0.26778054212779984</v>
      </c>
    </row>
    <row r="97" spans="1:46" ht="18" customHeight="1">
      <c r="A97" s="1">
        <v>2009</v>
      </c>
      <c r="B97" s="1" t="s">
        <v>41</v>
      </c>
      <c r="C97" s="1">
        <v>7</v>
      </c>
      <c r="D97" s="1">
        <v>221</v>
      </c>
      <c r="E97" s="1" t="s">
        <v>59</v>
      </c>
      <c r="F97" s="1" t="s">
        <v>58</v>
      </c>
      <c r="G97" s="1">
        <v>14.557</v>
      </c>
      <c r="H97" s="1">
        <v>0.78200000000000003</v>
      </c>
      <c r="I97" s="1">
        <v>373.19400000000002</v>
      </c>
      <c r="J97" s="1">
        <v>0</v>
      </c>
      <c r="K97" s="1">
        <v>0.86699999999999999</v>
      </c>
      <c r="L97" s="1">
        <v>3.3839999999999999</v>
      </c>
      <c r="M97" s="1">
        <v>18.087</v>
      </c>
      <c r="N97" s="2">
        <f t="shared" si="6"/>
        <v>410.87100000000004</v>
      </c>
      <c r="O97" s="1">
        <v>0.16800000000000001</v>
      </c>
      <c r="P97" s="1">
        <v>226.97399999999999</v>
      </c>
      <c r="Q97" s="1">
        <v>168.417</v>
      </c>
      <c r="R97" s="1">
        <v>2.528</v>
      </c>
      <c r="S97" s="1">
        <v>5.7290000000000001</v>
      </c>
      <c r="T97" s="2">
        <v>403.81599999999997</v>
      </c>
      <c r="U97" s="2">
        <v>7.0549999999999997</v>
      </c>
      <c r="V97" s="1">
        <v>21.23</v>
      </c>
      <c r="W97" s="1">
        <v>2.9929999999999999</v>
      </c>
      <c r="X97" s="1">
        <v>0.46600000000000003</v>
      </c>
      <c r="Y97" s="1">
        <v>1.4999999999999999E-2</v>
      </c>
      <c r="Z97" s="1">
        <v>8.9999999999999993E-3</v>
      </c>
      <c r="AA97" s="2">
        <f t="shared" si="7"/>
        <v>24.713000000000001</v>
      </c>
      <c r="AB97" s="1">
        <v>17.492999999999999</v>
      </c>
      <c r="AC97" s="1">
        <v>6.0000000000000001E-3</v>
      </c>
      <c r="AD97" s="1">
        <v>1.0999999999999999E-2</v>
      </c>
      <c r="AE97" s="1">
        <v>6.4089999999999998</v>
      </c>
      <c r="AF97" s="1">
        <v>1.4430000000000001</v>
      </c>
      <c r="AG97" s="1">
        <v>0.41</v>
      </c>
      <c r="AH97" s="2">
        <f t="shared" si="8"/>
        <v>25.771999999999998</v>
      </c>
      <c r="AI97" s="2">
        <f>AA97-SUM(AB97:AG97)</f>
        <v>-1.0589999999999975</v>
      </c>
      <c r="AJ97" s="3">
        <v>0</v>
      </c>
      <c r="AK97" s="4">
        <f t="shared" si="9"/>
        <v>-1.0589999999999975</v>
      </c>
      <c r="AL97" s="8">
        <f>AK97/U97</f>
        <v>-0.15010630758327392</v>
      </c>
      <c r="AM97" s="8">
        <f>AK97/N97</f>
        <v>-2.5774513168366651E-3</v>
      </c>
      <c r="AN97" s="8">
        <f>(V97-AB97)/N97</f>
        <v>9.0953121539363978E-3</v>
      </c>
      <c r="AO97" s="8">
        <f>N97/U97</f>
        <v>58.238270729978744</v>
      </c>
      <c r="AP97" s="8">
        <f>AA97/N97</f>
        <v>6.0147832287993065E-2</v>
      </c>
      <c r="AQ97" s="8">
        <f>T97/N97</f>
        <v>0.98282916049076219</v>
      </c>
      <c r="AR97" s="8">
        <f>(AH97-AB97)/AA97</f>
        <v>0.33500586735726134</v>
      </c>
      <c r="AS97" s="8">
        <f>(P97+Q97)/N97</f>
        <v>0.96232394109099917</v>
      </c>
      <c r="AT97" s="8">
        <f>U97/N97</f>
        <v>1.717083950923769E-2</v>
      </c>
    </row>
    <row r="98" spans="1:46" ht="18" customHeight="1">
      <c r="A98" s="1">
        <v>2009</v>
      </c>
      <c r="B98" s="1" t="s">
        <v>46</v>
      </c>
      <c r="C98" s="1">
        <v>12</v>
      </c>
      <c r="D98" s="1">
        <v>174</v>
      </c>
      <c r="E98" s="1" t="s">
        <v>30</v>
      </c>
      <c r="F98" s="1" t="s">
        <v>58</v>
      </c>
      <c r="G98" s="1">
        <v>12.677</v>
      </c>
      <c r="H98" s="1">
        <v>4.8280000000000003</v>
      </c>
      <c r="I98" s="1">
        <v>278.12099999999998</v>
      </c>
      <c r="J98" s="1">
        <v>21.608000000000001</v>
      </c>
      <c r="K98" s="1">
        <v>45.893000000000001</v>
      </c>
      <c r="L98" s="1">
        <v>6.45</v>
      </c>
      <c r="M98" s="1">
        <v>16.661999999999999</v>
      </c>
      <c r="N98" s="2">
        <f t="shared" ref="N98:N101" si="10">SUM(G98:M98)</f>
        <v>386.23899999999992</v>
      </c>
      <c r="O98" s="1">
        <v>0</v>
      </c>
      <c r="P98" s="1">
        <v>26.207999999999998</v>
      </c>
      <c r="Q98" s="1">
        <v>151.584</v>
      </c>
      <c r="R98" s="1">
        <v>2.8180000000000001</v>
      </c>
      <c r="S98" s="1">
        <v>25.617999999999999</v>
      </c>
      <c r="T98" s="2">
        <v>206.22800000000001</v>
      </c>
      <c r="U98" s="2">
        <v>180.011</v>
      </c>
      <c r="V98" s="1">
        <v>16.103000000000002</v>
      </c>
      <c r="W98" s="1">
        <v>2.9039999999999999</v>
      </c>
      <c r="X98" s="1">
        <v>1.8859999999999999</v>
      </c>
      <c r="Y98" s="1">
        <v>4.3769999999999998</v>
      </c>
      <c r="Z98" s="1">
        <v>0.121</v>
      </c>
      <c r="AA98" s="2">
        <f t="shared" si="7"/>
        <v>25.390999999999998</v>
      </c>
      <c r="AB98" s="1">
        <v>4.8689999999999998</v>
      </c>
      <c r="AC98" s="1">
        <v>0</v>
      </c>
      <c r="AD98" s="1">
        <v>0.40799999999999997</v>
      </c>
      <c r="AE98" s="1">
        <v>5.8289999999999997</v>
      </c>
      <c r="AF98" s="1">
        <v>2.7970000000000002</v>
      </c>
      <c r="AG98" s="1">
        <v>0.82399999999999995</v>
      </c>
      <c r="AH98" s="2">
        <f t="shared" si="8"/>
        <v>14.727</v>
      </c>
      <c r="AI98" s="2">
        <f>AA98-SUM(AB98:AG98)</f>
        <v>10.663999999999998</v>
      </c>
      <c r="AJ98" s="3">
        <v>2.5999999999999999E-2</v>
      </c>
      <c r="AK98" s="4">
        <f t="shared" si="9"/>
        <v>10.637999999999998</v>
      </c>
      <c r="AL98" s="8">
        <f>AK98/U98</f>
        <v>5.9096388554032799E-2</v>
      </c>
      <c r="AM98" s="8">
        <f>AK98/N98</f>
        <v>2.754253195560262E-2</v>
      </c>
      <c r="AN98" s="8">
        <f>(V98-AB98)/N98</f>
        <v>2.9085617972291779E-2</v>
      </c>
      <c r="AO98" s="8">
        <f>N98/U98</f>
        <v>2.145641099710573</v>
      </c>
      <c r="AP98" s="8">
        <f>AA98/N98</f>
        <v>6.5739089009654653E-2</v>
      </c>
      <c r="AQ98" s="8">
        <f>T98/N98</f>
        <v>0.53393883062041914</v>
      </c>
      <c r="AR98" s="8">
        <f>(AH98-AB98)/AA98</f>
        <v>0.38824780434012057</v>
      </c>
      <c r="AS98" s="8">
        <f>(P98+Q98)/N98</f>
        <v>0.46031602194496163</v>
      </c>
      <c r="AT98" s="8">
        <f>U98/N98</f>
        <v>0.46606116937958114</v>
      </c>
    </row>
    <row r="99" spans="1:46" ht="18" customHeight="1">
      <c r="A99" s="1">
        <v>2009</v>
      </c>
      <c r="B99" s="1" t="s">
        <v>45</v>
      </c>
      <c r="C99" s="1">
        <v>2</v>
      </c>
      <c r="D99" s="1">
        <v>129</v>
      </c>
      <c r="E99" s="1" t="s">
        <v>30</v>
      </c>
      <c r="F99" s="1" t="s">
        <v>58</v>
      </c>
      <c r="G99" s="1">
        <v>2.9289999999999998</v>
      </c>
      <c r="H99" s="1">
        <v>146.63</v>
      </c>
      <c r="I99" s="1">
        <v>152.28899999999999</v>
      </c>
      <c r="J99" s="1">
        <v>6.3810000000000002</v>
      </c>
      <c r="K99" s="1">
        <v>43.851999999999997</v>
      </c>
      <c r="L99" s="1">
        <v>4.95</v>
      </c>
      <c r="M99" s="1">
        <v>2.6539999999999999</v>
      </c>
      <c r="N99" s="2">
        <f t="shared" si="10"/>
        <v>359.68499999999989</v>
      </c>
      <c r="O99" s="1">
        <v>0</v>
      </c>
      <c r="P99" s="1">
        <v>161.05699999999999</v>
      </c>
      <c r="Q99" s="1">
        <v>117.187</v>
      </c>
      <c r="R99" s="1">
        <v>0.44</v>
      </c>
      <c r="S99" s="1">
        <v>8.6690000000000005</v>
      </c>
      <c r="T99" s="2">
        <v>287.35300000000001</v>
      </c>
      <c r="U99" s="2">
        <v>72.331999999999994</v>
      </c>
      <c r="V99" s="1">
        <v>10.994999999999999</v>
      </c>
      <c r="W99" s="1">
        <v>4.1059999999999999</v>
      </c>
      <c r="X99" s="1">
        <v>1.647</v>
      </c>
      <c r="Y99" s="1">
        <v>1.665</v>
      </c>
      <c r="Z99" s="1">
        <v>0</v>
      </c>
      <c r="AA99" s="2">
        <f t="shared" si="7"/>
        <v>18.412999999999997</v>
      </c>
      <c r="AB99" s="1">
        <v>6.343</v>
      </c>
      <c r="AC99" s="1">
        <v>0.13600000000000001</v>
      </c>
      <c r="AD99" s="1">
        <v>3.9940000000000002</v>
      </c>
      <c r="AE99" s="1">
        <v>4.7039999999999997</v>
      </c>
      <c r="AF99" s="1">
        <v>1.8680000000000001</v>
      </c>
      <c r="AG99" s="1">
        <v>0.71</v>
      </c>
      <c r="AH99" s="2">
        <f t="shared" si="8"/>
        <v>17.754999999999999</v>
      </c>
      <c r="AI99" s="2">
        <f>AA99-SUM(AB99:AG99)</f>
        <v>0.6579999999999977</v>
      </c>
      <c r="AJ99" s="3">
        <v>1.9E-2</v>
      </c>
      <c r="AK99" s="4">
        <f t="shared" si="9"/>
        <v>0.63899999999999768</v>
      </c>
      <c r="AL99" s="8">
        <f>AK99/U99</f>
        <v>8.8342642260686513E-3</v>
      </c>
      <c r="AM99" s="8">
        <f>AK99/N99</f>
        <v>1.7765544851745217E-3</v>
      </c>
      <c r="AN99" s="8">
        <f>(V99-AB99)/N99</f>
        <v>1.2933539068907518E-2</v>
      </c>
      <c r="AO99" s="8">
        <f>N99/U99</f>
        <v>4.9726953492230264</v>
      </c>
      <c r="AP99" s="8">
        <f>AA99/N99</f>
        <v>5.1192015235553341E-2</v>
      </c>
      <c r="AQ99" s="8">
        <f>T99/N99</f>
        <v>0.79890181686753714</v>
      </c>
      <c r="AR99" s="8">
        <f>(AH99-AB99)/AA99</f>
        <v>0.61977950361157885</v>
      </c>
      <c r="AS99" s="8">
        <f>(P99+Q99)/N99</f>
        <v>0.77357687976979872</v>
      </c>
      <c r="AT99" s="8">
        <f>U99/N99</f>
        <v>0.20109818313246317</v>
      </c>
    </row>
    <row r="100" spans="1:46" ht="18" customHeight="1">
      <c r="A100" s="1">
        <v>2009</v>
      </c>
      <c r="B100" s="1" t="s">
        <v>35</v>
      </c>
      <c r="C100" s="1">
        <v>4</v>
      </c>
      <c r="D100" s="1">
        <v>97</v>
      </c>
      <c r="E100" s="1" t="s">
        <v>30</v>
      </c>
      <c r="F100" s="1" t="s">
        <v>58</v>
      </c>
      <c r="G100" s="1">
        <v>6.1360000000000001</v>
      </c>
      <c r="H100" s="1">
        <v>182.554</v>
      </c>
      <c r="I100" s="1">
        <v>25.140999999999998</v>
      </c>
      <c r="J100" s="1">
        <v>0</v>
      </c>
      <c r="K100" s="1">
        <v>5.0999999999999997E-2</v>
      </c>
      <c r="L100" s="1">
        <v>1.968</v>
      </c>
      <c r="M100" s="1">
        <v>9.1790000000000003</v>
      </c>
      <c r="N100" s="2">
        <f t="shared" si="10"/>
        <v>225.02899999999997</v>
      </c>
      <c r="O100" s="1">
        <v>0</v>
      </c>
      <c r="P100" s="1">
        <v>17.03</v>
      </c>
      <c r="Q100" s="1">
        <v>171.999</v>
      </c>
      <c r="R100" s="1">
        <v>7.2999999999999995E-2</v>
      </c>
      <c r="S100" s="1">
        <v>10.378</v>
      </c>
      <c r="T100" s="2">
        <v>199.48</v>
      </c>
      <c r="U100" s="2">
        <v>25.548999999999999</v>
      </c>
      <c r="V100" s="1">
        <v>4.5579999999999998</v>
      </c>
      <c r="W100" s="1">
        <v>1.5640000000000001</v>
      </c>
      <c r="X100" s="1">
        <v>0.48399999999999999</v>
      </c>
      <c r="Y100" s="1">
        <v>0</v>
      </c>
      <c r="Z100" s="1">
        <v>4.2999999999999997E-2</v>
      </c>
      <c r="AA100" s="2">
        <f t="shared" si="7"/>
        <v>6.649</v>
      </c>
      <c r="AB100" s="1">
        <v>2.1619999999999999</v>
      </c>
      <c r="AC100" s="1">
        <v>6.4000000000000001E-2</v>
      </c>
      <c r="AD100" s="1">
        <v>0</v>
      </c>
      <c r="AE100" s="1">
        <v>3.14</v>
      </c>
      <c r="AF100" s="1">
        <v>2.456</v>
      </c>
      <c r="AG100" s="1">
        <v>0.56899999999999995</v>
      </c>
      <c r="AH100" s="2">
        <f t="shared" si="8"/>
        <v>8.3909999999999982</v>
      </c>
      <c r="AI100" s="2">
        <f>AA100-SUM(AB100:AG100)</f>
        <v>-1.7419999999999982</v>
      </c>
      <c r="AJ100" s="3">
        <v>0</v>
      </c>
      <c r="AK100" s="4">
        <f t="shared" si="9"/>
        <v>-1.7419999999999982</v>
      </c>
      <c r="AL100" s="8">
        <f>AK100/U100</f>
        <v>-6.8182707738071877E-2</v>
      </c>
      <c r="AM100" s="8">
        <f>AK100/N100</f>
        <v>-7.7412244644023591E-3</v>
      </c>
      <c r="AN100" s="8">
        <f>(V100-AB100)/N100</f>
        <v>1.0647516542312324E-2</v>
      </c>
      <c r="AO100" s="8">
        <f>N100/U100</f>
        <v>8.8077419859877093</v>
      </c>
      <c r="AP100" s="8">
        <f>AA100/N100</f>
        <v>2.9547302792084579E-2</v>
      </c>
      <c r="AQ100" s="8">
        <f>T100/N100</f>
        <v>0.88646352247932492</v>
      </c>
      <c r="AR100" s="8">
        <f>(AH100-AB100)/AA100</f>
        <v>0.93683260640697819</v>
      </c>
      <c r="AS100" s="8">
        <f>(P100+Q100)/N100</f>
        <v>0.84002061956458951</v>
      </c>
      <c r="AT100" s="8">
        <f>U100/N100</f>
        <v>0.11353647752067512</v>
      </c>
    </row>
    <row r="101" spans="1:46" ht="18" customHeight="1">
      <c r="A101" s="1">
        <v>2009</v>
      </c>
      <c r="B101" s="1" t="s">
        <v>36</v>
      </c>
      <c r="C101" s="1">
        <v>6</v>
      </c>
      <c r="D101" s="1">
        <v>112</v>
      </c>
      <c r="E101" s="1" t="s">
        <v>30</v>
      </c>
      <c r="F101" s="1" t="s">
        <v>58</v>
      </c>
      <c r="G101" s="1">
        <v>3.141</v>
      </c>
      <c r="H101" s="1">
        <v>14.3</v>
      </c>
      <c r="I101" s="1">
        <v>100.789</v>
      </c>
      <c r="J101" s="1">
        <v>1.3580000000000001</v>
      </c>
      <c r="K101" s="1">
        <v>4.758</v>
      </c>
      <c r="L101" s="1">
        <v>6.04</v>
      </c>
      <c r="M101" s="1">
        <v>10.606999999999999</v>
      </c>
      <c r="N101" s="2">
        <f t="shared" si="10"/>
        <v>140.99299999999999</v>
      </c>
      <c r="O101" s="1">
        <v>0</v>
      </c>
      <c r="P101" s="1">
        <v>2.2810000000000001</v>
      </c>
      <c r="Q101" s="1">
        <v>87.186999999999998</v>
      </c>
      <c r="R101" s="1">
        <v>5.1109999999999998</v>
      </c>
      <c r="S101" s="1">
        <v>13.371</v>
      </c>
      <c r="T101" s="2">
        <v>107.95</v>
      </c>
      <c r="U101" s="2">
        <v>33.042999999999999</v>
      </c>
      <c r="V101" s="1">
        <v>8.0830000000000002</v>
      </c>
      <c r="W101" s="1">
        <v>0.89100000000000001</v>
      </c>
      <c r="X101" s="1">
        <v>0.33600000000000002</v>
      </c>
      <c r="Y101" s="1">
        <v>1.2589999999999999</v>
      </c>
      <c r="Z101" s="1">
        <v>7.1999999999999995E-2</v>
      </c>
      <c r="AA101" s="2">
        <f t="shared" si="7"/>
        <v>10.641</v>
      </c>
      <c r="AB101" s="1">
        <v>3.2010000000000001</v>
      </c>
      <c r="AC101" s="1">
        <v>6.3E-2</v>
      </c>
      <c r="AD101" s="1">
        <v>1.9610000000000001</v>
      </c>
      <c r="AE101" s="1">
        <v>3.298</v>
      </c>
      <c r="AF101" s="1">
        <v>1.4650000000000001</v>
      </c>
      <c r="AG101" s="1">
        <v>0.44400000000000001</v>
      </c>
      <c r="AH101" s="2">
        <f t="shared" si="8"/>
        <v>10.432</v>
      </c>
      <c r="AI101" s="2">
        <f>AA101-SUM(AB101:AG101)</f>
        <v>0.20899999999999963</v>
      </c>
      <c r="AJ101" s="3">
        <v>1.2999999999999999E-2</v>
      </c>
      <c r="AK101" s="4">
        <f t="shared" si="9"/>
        <v>0.19599999999999962</v>
      </c>
      <c r="AL101" s="8">
        <f>AK101/U101</f>
        <v>5.9316648004115735E-3</v>
      </c>
      <c r="AM101" s="8">
        <f>AK101/N101</f>
        <v>1.3901399360251902E-3</v>
      </c>
      <c r="AN101" s="8">
        <f>(V101-AB101)/N101</f>
        <v>3.4625832488137706E-2</v>
      </c>
      <c r="AO101" s="8">
        <f>N101/U101</f>
        <v>4.2669551796144418</v>
      </c>
      <c r="AP101" s="8">
        <f>AA101/N101</f>
        <v>7.5471831934918757E-2</v>
      </c>
      <c r="AQ101" s="8">
        <f>T101/N101</f>
        <v>0.76564084741795702</v>
      </c>
      <c r="AR101" s="8">
        <f>(AH101-AB101)/AA101</f>
        <v>0.67954139648529277</v>
      </c>
      <c r="AS101" s="8">
        <f>(P101+Q101)/N101</f>
        <v>0.63455632549133645</v>
      </c>
      <c r="AT101" s="8">
        <f>U101/N101</f>
        <v>0.2343591525820431</v>
      </c>
    </row>
    <row r="102" spans="1:46" ht="18" customHeight="1">
      <c r="AL102" s="9"/>
      <c r="AM102" s="9"/>
      <c r="AN102" s="9"/>
      <c r="AO102" s="9"/>
      <c r="AP102" s="9"/>
      <c r="AQ102" s="9"/>
      <c r="AR102" s="9"/>
      <c r="AS102" s="9"/>
      <c r="AT102" s="9"/>
    </row>
  </sheetData>
  <autoFilter ref="A1:AK101">
    <sortState ref="A2:AO101">
      <sortCondition ref="A1:A10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1"/>
  <sheetViews>
    <sheetView workbookViewId="0">
      <selection activeCell="A3" sqref="A3"/>
    </sheetView>
  </sheetViews>
  <sheetFormatPr defaultColWidth="20.7109375" defaultRowHeight="15"/>
  <cols>
    <col min="1" max="16384" width="20.7109375" style="1"/>
  </cols>
  <sheetData>
    <row r="2" spans="1:10" ht="15.75" thickBot="1"/>
    <row r="3" spans="1:10" ht="15.75" thickBot="1">
      <c r="B3" s="26" t="s">
        <v>75</v>
      </c>
      <c r="C3" s="27"/>
      <c r="D3" s="27"/>
      <c r="E3" s="27"/>
      <c r="F3" s="27"/>
      <c r="G3" s="27"/>
      <c r="H3" s="27"/>
      <c r="I3" s="27"/>
      <c r="J3" s="28"/>
    </row>
    <row r="4" spans="1:10" s="12" customFormat="1" ht="50.1" customHeight="1">
      <c r="A4" s="18" t="s">
        <v>72</v>
      </c>
      <c r="B4" s="23" t="s">
        <v>76</v>
      </c>
      <c r="C4" s="23" t="s">
        <v>77</v>
      </c>
      <c r="D4" s="24" t="s">
        <v>78</v>
      </c>
      <c r="E4" s="23" t="s">
        <v>79</v>
      </c>
      <c r="F4" s="24" t="s">
        <v>80</v>
      </c>
      <c r="G4" s="23" t="s">
        <v>81</v>
      </c>
      <c r="H4" s="24" t="s">
        <v>82</v>
      </c>
      <c r="I4" s="23" t="s">
        <v>83</v>
      </c>
      <c r="J4" s="25" t="s">
        <v>84</v>
      </c>
    </row>
    <row r="5" spans="1:10">
      <c r="A5" s="13">
        <v>2005</v>
      </c>
      <c r="B5" s="16">
        <v>0.19869516769192921</v>
      </c>
      <c r="C5" s="16">
        <v>0.61909465368483863</v>
      </c>
      <c r="D5" s="14">
        <v>2.4823060720430608E-2</v>
      </c>
      <c r="E5" s="16">
        <v>6.8392496047570125E-2</v>
      </c>
      <c r="F5" s="14">
        <v>0.80131275832347271</v>
      </c>
      <c r="G5" s="16">
        <v>9.3154921448155186</v>
      </c>
      <c r="H5" s="14">
        <v>-2.2052708397820562E-2</v>
      </c>
      <c r="I5" s="16">
        <v>-3.4556693407784822E-4</v>
      </c>
      <c r="J5" s="15">
        <v>0.67633263517273134</v>
      </c>
    </row>
    <row r="6" spans="1:10">
      <c r="A6" s="13">
        <v>2006</v>
      </c>
      <c r="B6" s="16">
        <v>0.18731804304839841</v>
      </c>
      <c r="C6" s="16">
        <v>0.63614506528025605</v>
      </c>
      <c r="D6" s="14">
        <v>2.5517010433849067E-2</v>
      </c>
      <c r="E6" s="16">
        <v>7.2316262714244114E-2</v>
      </c>
      <c r="F6" s="14">
        <v>0.81268195695160161</v>
      </c>
      <c r="G6" s="16">
        <v>10.857308659665605</v>
      </c>
      <c r="H6" s="14">
        <v>-2.772649459290475E-2</v>
      </c>
      <c r="I6" s="16">
        <v>4.9634107286957909E-3</v>
      </c>
      <c r="J6" s="15">
        <v>0.55858079132505833</v>
      </c>
    </row>
    <row r="7" spans="1:10">
      <c r="A7" s="13">
        <v>2007</v>
      </c>
      <c r="B7" s="16">
        <v>0.16229518059032338</v>
      </c>
      <c r="C7" s="16">
        <v>0.67256950088860434</v>
      </c>
      <c r="D7" s="14">
        <v>2.4267092108023726E-2</v>
      </c>
      <c r="E7" s="16">
        <v>6.8796975683238407E-2</v>
      </c>
      <c r="F7" s="14">
        <v>0.83770481940967656</v>
      </c>
      <c r="G7" s="16">
        <v>6.8470969866622102</v>
      </c>
      <c r="H7" s="14">
        <v>0.52255449596511139</v>
      </c>
      <c r="I7" s="16">
        <v>4.2232182641966272E-3</v>
      </c>
      <c r="J7" s="15">
        <v>0.54706353758444171</v>
      </c>
    </row>
    <row r="8" spans="1:10">
      <c r="A8" s="13">
        <v>2008</v>
      </c>
      <c r="B8" s="16">
        <v>0.1466912756377047</v>
      </c>
      <c r="C8" s="16">
        <v>0.71018403237634642</v>
      </c>
      <c r="D8" s="14">
        <v>2.3223665019609402E-2</v>
      </c>
      <c r="E8" s="16">
        <v>6.9866913843183193E-2</v>
      </c>
      <c r="F8" s="14">
        <v>0.85330872436229532</v>
      </c>
      <c r="G8" s="16">
        <v>12.86010621954955</v>
      </c>
      <c r="H8" s="14">
        <v>7.7551830615093145E-2</v>
      </c>
      <c r="I8" s="16">
        <v>9.8305862336120729E-3</v>
      </c>
      <c r="J8" s="15">
        <v>0.46189224979977428</v>
      </c>
    </row>
    <row r="9" spans="1:10">
      <c r="A9" s="13">
        <v>2009</v>
      </c>
      <c r="B9" s="16">
        <v>0.13413370213681669</v>
      </c>
      <c r="C9" s="16">
        <v>0.69221445781679525</v>
      </c>
      <c r="D9" s="14">
        <v>2.2263845911516318E-2</v>
      </c>
      <c r="E9" s="16">
        <v>6.0195171940015779E-2</v>
      </c>
      <c r="F9" s="14">
        <v>0.86586629786318348</v>
      </c>
      <c r="G9" s="16">
        <v>12.868558570582257</v>
      </c>
      <c r="H9" s="14">
        <v>7.3010462018021402E-2</v>
      </c>
      <c r="I9" s="16">
        <v>8.9958805038560588E-3</v>
      </c>
      <c r="J9" s="15">
        <v>0.49694950945102478</v>
      </c>
    </row>
    <row r="10" spans="1:10">
      <c r="A10" s="13" t="s">
        <v>73</v>
      </c>
      <c r="B10" s="16"/>
      <c r="C10" s="16"/>
      <c r="D10" s="14"/>
      <c r="E10" s="16"/>
      <c r="F10" s="14"/>
      <c r="G10" s="16"/>
      <c r="H10" s="14"/>
      <c r="I10" s="16"/>
      <c r="J10" s="15"/>
    </row>
    <row r="11" spans="1:10">
      <c r="A11" s="19" t="s">
        <v>74</v>
      </c>
      <c r="B11" s="20">
        <v>0.16582667382103453</v>
      </c>
      <c r="C11" s="20">
        <v>0.66604154200936838</v>
      </c>
      <c r="D11" s="21">
        <v>2.4018934838685821E-2</v>
      </c>
      <c r="E11" s="20">
        <v>6.7913564045650326E-2</v>
      </c>
      <c r="F11" s="21">
        <v>0.83417491138204614</v>
      </c>
      <c r="G11" s="20">
        <v>10.549712516255022</v>
      </c>
      <c r="H11" s="21">
        <v>0.12466751712150013</v>
      </c>
      <c r="I11" s="20">
        <v>5.5335057592565398E-3</v>
      </c>
      <c r="J11" s="22">
        <v>0.54816374466660622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9"/>
  <sheetViews>
    <sheetView workbookViewId="0">
      <selection activeCell="A3" sqref="A3"/>
    </sheetView>
  </sheetViews>
  <sheetFormatPr defaultColWidth="20.7109375" defaultRowHeight="15"/>
  <sheetData>
    <row r="2" spans="1:4" ht="15.75" thickBot="1"/>
    <row r="3" spans="1:4" ht="15.75" thickBot="1">
      <c r="A3" s="32"/>
      <c r="B3" s="33" t="s">
        <v>75</v>
      </c>
      <c r="C3" s="34"/>
      <c r="D3" s="35"/>
    </row>
    <row r="4" spans="1:4" s="12" customFormat="1" ht="50.1" customHeight="1">
      <c r="A4" s="31" t="s">
        <v>72</v>
      </c>
      <c r="B4" s="23" t="s">
        <v>87</v>
      </c>
      <c r="C4" s="24" t="s">
        <v>86</v>
      </c>
      <c r="D4" s="23" t="s">
        <v>85</v>
      </c>
    </row>
    <row r="5" spans="1:4">
      <c r="A5" s="10" t="s">
        <v>56</v>
      </c>
      <c r="B5" s="29">
        <v>3970.0721428571428</v>
      </c>
      <c r="C5" s="11">
        <v>3639.5117714285702</v>
      </c>
      <c r="D5" s="29">
        <v>330.56037142857139</v>
      </c>
    </row>
    <row r="6" spans="1:4">
      <c r="A6" s="10" t="s">
        <v>57</v>
      </c>
      <c r="B6" s="16">
        <v>1382.6480434782609</v>
      </c>
      <c r="C6" s="11">
        <v>1227.2560000000003</v>
      </c>
      <c r="D6" s="16">
        <v>155.39204347826089</v>
      </c>
    </row>
    <row r="7" spans="1:4">
      <c r="A7" s="10" t="s">
        <v>58</v>
      </c>
      <c r="B7" s="16">
        <v>292.40373809523811</v>
      </c>
      <c r="C7" s="11">
        <v>224.18047619047616</v>
      </c>
      <c r="D7" s="16">
        <v>68.224452380952357</v>
      </c>
    </row>
    <row r="8" spans="1:4">
      <c r="A8" s="10" t="s">
        <v>73</v>
      </c>
      <c r="B8" s="16"/>
      <c r="C8" s="11"/>
      <c r="D8" s="16"/>
    </row>
    <row r="9" spans="1:4">
      <c r="A9" s="30" t="s">
        <v>74</v>
      </c>
      <c r="B9" s="20">
        <v>1830.3438699999999</v>
      </c>
      <c r="C9" s="20">
        <v>1650.2538000000013</v>
      </c>
      <c r="D9" s="17">
        <v>180.09056999999993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Prifysgol Bangor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absa04</dc:creator>
  <cp:lastModifiedBy>mE</cp:lastModifiedBy>
  <dcterms:created xsi:type="dcterms:W3CDTF">2011-10-20T13:44:25Z</dcterms:created>
  <dcterms:modified xsi:type="dcterms:W3CDTF">2011-12-05T14:25:19Z</dcterms:modified>
</cp:coreProperties>
</file>