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45" yWindow="480" windowWidth="18855" windowHeight="7080"/>
  </bookViews>
  <sheets>
    <sheet name="Cash flow statement" sheetId="3" r:id="rId1"/>
    <sheet name="Income Statement" sheetId="1" r:id="rId2"/>
    <sheet name="Balance Sheet" sheetId="2" r:id="rId3"/>
  </sheets>
  <calcPr calcId="145621"/>
</workbook>
</file>

<file path=xl/calcChain.xml><?xml version="1.0" encoding="utf-8"?>
<calcChain xmlns="http://schemas.openxmlformats.org/spreadsheetml/2006/main">
  <c r="C37" i="2" l="1"/>
  <c r="D37" i="2"/>
  <c r="E37" i="2"/>
  <c r="F37" i="2"/>
  <c r="G37" i="2"/>
  <c r="B37" i="2"/>
  <c r="I65" i="3" l="1"/>
  <c r="J65" i="3"/>
  <c r="K65" i="3"/>
  <c r="L65" i="3"/>
  <c r="I64" i="3"/>
  <c r="J64" i="3"/>
  <c r="K64" i="3"/>
  <c r="L64" i="3"/>
  <c r="H65" i="3"/>
  <c r="H64" i="3"/>
  <c r="D7" i="2"/>
  <c r="J45" i="3"/>
  <c r="L45" i="3"/>
  <c r="I44" i="3"/>
  <c r="I45" i="3" s="1"/>
  <c r="J44" i="3"/>
  <c r="K44" i="3"/>
  <c r="K45" i="3" s="1"/>
  <c r="L44" i="3"/>
  <c r="H44" i="3"/>
  <c r="H45" i="3" s="1"/>
  <c r="I42" i="3"/>
  <c r="J42" i="3"/>
  <c r="K42" i="3"/>
  <c r="L42" i="3"/>
  <c r="H42" i="3"/>
  <c r="I41" i="3"/>
  <c r="J41" i="3"/>
  <c r="K41" i="3"/>
  <c r="L41" i="3"/>
  <c r="H41" i="3"/>
  <c r="I40" i="3"/>
  <c r="J40" i="3"/>
  <c r="K40" i="3"/>
  <c r="L40" i="3"/>
  <c r="L53" i="3" s="1"/>
  <c r="H40" i="3"/>
  <c r="I39" i="3"/>
  <c r="I77" i="3" s="1"/>
  <c r="J39" i="3"/>
  <c r="J76" i="3" s="1"/>
  <c r="K39" i="3"/>
  <c r="L39" i="3"/>
  <c r="H39" i="3"/>
  <c r="H77" i="3" s="1"/>
  <c r="J53" i="3"/>
  <c r="F29" i="3"/>
  <c r="E29" i="3"/>
  <c r="H49" i="3" l="1"/>
  <c r="J49" i="3"/>
  <c r="H70" i="3"/>
  <c r="J70" i="3"/>
  <c r="J71" i="3"/>
  <c r="H72" i="3"/>
  <c r="I72" i="3"/>
  <c r="J73" i="3"/>
  <c r="H76" i="3"/>
  <c r="I76" i="3"/>
  <c r="J77" i="3"/>
  <c r="I49" i="3"/>
  <c r="L49" i="3"/>
  <c r="H53" i="3"/>
  <c r="I70" i="3"/>
  <c r="H71" i="3"/>
  <c r="I71" i="3"/>
  <c r="J72" i="3"/>
  <c r="H73" i="3"/>
  <c r="I73" i="3"/>
  <c r="K49" i="3"/>
  <c r="K53" i="3"/>
  <c r="I53" i="3"/>
</calcChain>
</file>

<file path=xl/sharedStrings.xml><?xml version="1.0" encoding="utf-8"?>
<sst xmlns="http://schemas.openxmlformats.org/spreadsheetml/2006/main" count="230" uniqueCount="164">
  <si>
    <t>Dividends declared per common share</t>
  </si>
  <si>
    <t>Diluted</t>
  </si>
  <si>
    <t>Basic</t>
  </si>
  <si>
    <t>Weighted-average common shares outstanding:</t>
  </si>
  <si>
    <t>Diluted net income per common share attributable to Walmart</t>
  </si>
  <si>
    <t>Diluted loss per common share from discontinued operations attributable to Walmart</t>
  </si>
  <si>
    <t>Diluted income per common share from continuing operations attributable to Walmart</t>
  </si>
  <si>
    <t>Diluted net income per common share:</t>
  </si>
  <si>
    <t>Basic net income per common share attributable to Walmart</t>
  </si>
  <si>
    <t>Basic loss per common share from discontinued operations attributable to Walmart</t>
  </si>
  <si>
    <t>Basic income per common share from continuing operations attributable to Walmart</t>
  </si>
  <si>
    <t>Basic net income per common share:</t>
  </si>
  <si>
    <t>Consolidated net income attributable to Walmart</t>
  </si>
  <si>
    <t>Less consolidated net income attributable to noncontrolling interest</t>
  </si>
  <si>
    <t>Consolidated net income</t>
  </si>
  <si>
    <t>Loss from discontinued operations, net of income taxes</t>
  </si>
  <si>
    <t>Income from continuing operations</t>
  </si>
  <si>
    <t>Total provision for income taxes</t>
  </si>
  <si>
    <t>Deferred Income Tax Expense</t>
  </si>
  <si>
    <t>Current Income Tax Expense</t>
  </si>
  <si>
    <t>Provision for income taxes</t>
  </si>
  <si>
    <t>Income from continuing operations before income taxes</t>
  </si>
  <si>
    <t>Interest, net</t>
  </si>
  <si>
    <t>Interest income</t>
  </si>
  <si>
    <t>Capital leases</t>
  </si>
  <si>
    <t>Debt</t>
  </si>
  <si>
    <t>Interest:</t>
  </si>
  <si>
    <t>Operating income</t>
  </si>
  <si>
    <t>Operating, selling, general and administrative expenses</t>
  </si>
  <si>
    <t>Cost of sales</t>
  </si>
  <si>
    <t>Costs and expenses:</t>
  </si>
  <si>
    <t>Total revenues</t>
  </si>
  <si>
    <t>Membership and other Income</t>
  </si>
  <si>
    <t>Net sales</t>
  </si>
  <si>
    <t>Revenues:</t>
  </si>
  <si>
    <t>In Millions, except Per Share data, unless otherwise specified</t>
  </si>
  <si>
    <t>12 Months Ended</t>
  </si>
  <si>
    <t>Consolidated Statements Of Income (Audited) (USD $)</t>
  </si>
  <si>
    <t>Total liabilities and equity</t>
  </si>
  <si>
    <t>Total equity</t>
  </si>
  <si>
    <t>Noncontrolling interest</t>
  </si>
  <si>
    <t>Total Walmart shareholders' equity</t>
  </si>
  <si>
    <t>Accumulated other comprehensive income (loss)</t>
  </si>
  <si>
    <t>Retained earnings</t>
  </si>
  <si>
    <t>Capital in excess of par value</t>
  </si>
  <si>
    <t>Common stock</t>
  </si>
  <si>
    <t>Equity:</t>
  </si>
  <si>
    <t>Redeemable noncontrolling interest</t>
  </si>
  <si>
    <t>Deferred income taxes and other</t>
  </si>
  <si>
    <t>Long-term obligations under capital leases</t>
  </si>
  <si>
    <t>Long-term debt</t>
  </si>
  <si>
    <t>Total current liabilities</t>
  </si>
  <si>
    <t>Obligations under capital leases due within one year</t>
  </si>
  <si>
    <t>Long-term debt due within one year</t>
  </si>
  <si>
    <t>Accrued income taxes</t>
  </si>
  <si>
    <t>Accrued liabilities</t>
  </si>
  <si>
    <t>Accounts payable</t>
  </si>
  <si>
    <t>Short-term borrowings</t>
  </si>
  <si>
    <t>Current liabilities:</t>
  </si>
  <si>
    <t>Total assets</t>
  </si>
  <si>
    <t>Other assets and deferred charges</t>
  </si>
  <si>
    <t>Goodwill</t>
  </si>
  <si>
    <t>Property under capital leases, net</t>
  </si>
  <si>
    <t>Less accumulated amortization</t>
  </si>
  <si>
    <t>Property under capital leases</t>
  </si>
  <si>
    <t>Property under capital leases:</t>
  </si>
  <si>
    <t>Property and equipment, net</t>
  </si>
  <si>
    <t>Less accumulated depreciation</t>
  </si>
  <si>
    <t>Property, Plant and Equipment, Gross</t>
  </si>
  <si>
    <t>Property and equipment:</t>
  </si>
  <si>
    <t>Total current assets</t>
  </si>
  <si>
    <t>Prepaid Expense and Other Assets, Current</t>
  </si>
  <si>
    <t>Inventories</t>
  </si>
  <si>
    <t>Receivables, net</t>
  </si>
  <si>
    <t>Cash and cash equivalents</t>
  </si>
  <si>
    <t>Current assets:</t>
  </si>
  <si>
    <t>In Millions, unless otherwise specified</t>
  </si>
  <si>
    <t>Consolidated Balance Sheets (Audited) (USD $)</t>
  </si>
  <si>
    <t>Interest Paid</t>
  </si>
  <si>
    <t>Income Taxes Paid, Net</t>
  </si>
  <si>
    <t>Cash and cash equivalents at end of period</t>
  </si>
  <si>
    <t>Cash and cash equivalents at beginning of year</t>
  </si>
  <si>
    <t>Net increase (decrease) in cash and cash equivalents</t>
  </si>
  <si>
    <t>Effect of exchange rates on cash and cash equivalents</t>
  </si>
  <si>
    <t>Net cash used in financing activities</t>
  </si>
  <si>
    <t>Other financing activities</t>
  </si>
  <si>
    <t>Purchase of Company stock</t>
  </si>
  <si>
    <t>Dividends paid</t>
  </si>
  <si>
    <t>Payments of long-term debt</t>
  </si>
  <si>
    <t>Proceeds from issuance of long-term debt</t>
  </si>
  <si>
    <t>Net change in short-term borrowings</t>
  </si>
  <si>
    <t>Cash flows from financing activities:</t>
  </si>
  <si>
    <t>Net cash used in investing activities</t>
  </si>
  <si>
    <t>Other investing activities</t>
  </si>
  <si>
    <t>Investments and business acquisitions, net of cash acquired</t>
  </si>
  <si>
    <t>Proceeds from the disposal of property and equipment</t>
  </si>
  <si>
    <t>Payments for property and equipment</t>
  </si>
  <si>
    <t>Cash flows from investing activities:</t>
  </si>
  <si>
    <t>Net cash provided by operating activities</t>
  </si>
  <si>
    <t>Changes in certain assets and liabilities, net of effects of acquisitions:</t>
  </si>
  <si>
    <t>Other operating activities</t>
  </si>
  <si>
    <t>Deferred income taxes</t>
  </si>
  <si>
    <t>Depreciation and amortization</t>
  </si>
  <si>
    <t>Adjustments to reconcile income from continuing operations to net cash provided by operating activities:</t>
  </si>
  <si>
    <t>Cash flows from operating activities:</t>
  </si>
  <si>
    <t>Consolidated Statements Of Cash Flows (Audited) (USD $)</t>
  </si>
  <si>
    <t>Fiscal year</t>
  </si>
  <si>
    <t>CFO</t>
  </si>
  <si>
    <t>Capital expenditures</t>
  </si>
  <si>
    <t>Net borrowing</t>
  </si>
  <si>
    <t>Interest expense</t>
  </si>
  <si>
    <t>Tax rate</t>
  </si>
  <si>
    <t>Free cash flow to the firm (FCFF)</t>
  </si>
  <si>
    <t>CFO + interest expense *(1-tax rate) - capital expenditures</t>
  </si>
  <si>
    <t>Free cash flow to the equity (FCFE)</t>
  </si>
  <si>
    <t>CFO - capital expenditures + net borrowing</t>
  </si>
  <si>
    <t>Pre-tax earnings</t>
  </si>
  <si>
    <t>Tax paid</t>
  </si>
  <si>
    <t>Net revenue</t>
  </si>
  <si>
    <t>Average total assets</t>
  </si>
  <si>
    <t>Average shareolders equity</t>
  </si>
  <si>
    <t>operating income</t>
  </si>
  <si>
    <t>Total debts</t>
  </si>
  <si>
    <t>*Note: Average= (beg bal + end bal)/2</t>
  </si>
  <si>
    <t>Performance ratios</t>
  </si>
  <si>
    <t>cash flow to revenue (CFO/net sales)</t>
  </si>
  <si>
    <t>Cash return on assets (CFO/average total assets)</t>
  </si>
  <si>
    <t>Cash return on equity (CFO/average shareholder equity)</t>
  </si>
  <si>
    <t>Cash to income (CFO/operating income)</t>
  </si>
  <si>
    <t>Coverage ratios</t>
  </si>
  <si>
    <t>Debt coverage (CFO/total debt)</t>
  </si>
  <si>
    <t>Interest coverage (CFO+interest paid + tax paid)/Interest paid</t>
  </si>
  <si>
    <t> 7,907</t>
  </si>
  <si>
    <t>$7,275</t>
  </si>
  <si>
    <t>$5,492</t>
  </si>
  <si>
    <t>$163,429</t>
  </si>
  <si>
    <t>$163,514</t>
  </si>
  <si>
    <t>$1,506</t>
  </si>
  <si>
    <t>$5,040</t>
  </si>
  <si>
    <t>Land</t>
  </si>
  <si>
    <t>Buildings and improvements</t>
  </si>
  <si>
    <t>Fixtures and equipment</t>
  </si>
  <si>
    <t>Transportation equipment</t>
  </si>
  <si>
    <t>Construction in process</t>
  </si>
  <si>
    <t> 14,370</t>
  </si>
  <si>
    <t> 13,381</t>
  </si>
  <si>
    <t> $ 3.74</t>
  </si>
  <si>
    <t> $ 3.36</t>
  </si>
  <si>
    <t> $ (0.02)</t>
  </si>
  <si>
    <t> $ 0.04</t>
  </si>
  <si>
    <t> $ 3.72</t>
  </si>
  <si>
    <t> $ 3.4</t>
  </si>
  <si>
    <t> $ 3.73</t>
  </si>
  <si>
    <t> $ 3.35</t>
  </si>
  <si>
    <t> $ 3.71</t>
  </si>
  <si>
    <t> $ 3.39</t>
  </si>
  <si>
    <t> $ 1.09</t>
  </si>
  <si>
    <t> $ 0.95</t>
  </si>
  <si>
    <t>Interest paid</t>
  </si>
  <si>
    <t>Cash flow ratios for Walmart of 2012</t>
  </si>
  <si>
    <t>Use Total Walmart's Shareholders Equity</t>
  </si>
  <si>
    <t>Interest paid in the calculation of FCFF as interest expense</t>
  </si>
  <si>
    <t>To calculate tax rate: tax paid/pre-tax earnings</t>
  </si>
  <si>
    <t xml:space="preserve">Total liabilities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</si>
</sst>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0.0%"/>
    <numFmt numFmtId="165" formatCode="#,##0.000"/>
    <numFmt numFmtId="166" formatCode="0_);[Red]\(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top" wrapText="1"/>
    </xf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6" fontId="0" fillId="0" borderId="0" xfId="0" applyNumberForma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38" fontId="0" fillId="0" borderId="0" xfId="0" applyNumberFormat="1" applyAlignment="1">
      <alignment horizontal="center" wrapText="1"/>
    </xf>
    <xf numFmtId="38" fontId="0" fillId="0" borderId="0" xfId="0" applyNumberFormat="1"/>
    <xf numFmtId="38" fontId="0" fillId="0" borderId="0" xfId="0" applyNumberFormat="1" applyAlignment="1">
      <alignment wrapText="1"/>
    </xf>
    <xf numFmtId="0" fontId="2" fillId="0" borderId="0" xfId="0" applyFont="1" applyAlignment="1">
      <alignment vertical="top"/>
    </xf>
    <xf numFmtId="37" fontId="2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37" fontId="0" fillId="0" borderId="0" xfId="0" applyNumberFormat="1" applyAlignment="1">
      <alignment horizontal="center" vertical="top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right"/>
    </xf>
    <xf numFmtId="38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4" fillId="0" borderId="0" xfId="0" applyFont="1" applyAlignment="1">
      <alignment vertical="top" wrapText="1"/>
    </xf>
    <xf numFmtId="3" fontId="0" fillId="0" borderId="0" xfId="0" applyNumberFormat="1" applyAlignment="1">
      <alignment vertical="top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6" fontId="5" fillId="0" borderId="0" xfId="0" applyNumberFormat="1" applyFont="1" applyBorder="1" applyAlignment="1">
      <alignment wrapText="1"/>
    </xf>
    <xf numFmtId="3" fontId="5" fillId="0" borderId="0" xfId="0" applyNumberFormat="1" applyFont="1" applyBorder="1" applyAlignment="1">
      <alignment horizontal="center" wrapText="1"/>
    </xf>
    <xf numFmtId="3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/>
    </xf>
    <xf numFmtId="3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center"/>
    </xf>
    <xf numFmtId="8" fontId="5" fillId="0" borderId="0" xfId="0" applyNumberFormat="1" applyFont="1" applyBorder="1" applyAlignment="1">
      <alignment wrapText="1"/>
    </xf>
    <xf numFmtId="0" fontId="0" fillId="0" borderId="0" xfId="0"/>
    <xf numFmtId="8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6" fontId="0" fillId="0" borderId="0" xfId="0" applyNumberFormat="1" applyAlignment="1">
      <alignment wrapText="1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horizontal="center"/>
    </xf>
    <xf numFmtId="3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showGridLines="0" tabSelected="1" workbookViewId="0">
      <selection activeCell="G1" sqref="G1"/>
    </sheetView>
  </sheetViews>
  <sheetFormatPr defaultRowHeight="15" x14ac:dyDescent="0.25"/>
  <cols>
    <col min="1" max="1" width="55.42578125" bestFit="1" customWidth="1"/>
    <col min="2" max="4" width="11.7109375" bestFit="1" customWidth="1"/>
    <col min="7" max="7" width="53.5703125" customWidth="1"/>
  </cols>
  <sheetData>
    <row r="1" spans="1:6" x14ac:dyDescent="0.25">
      <c r="A1" s="6"/>
      <c r="B1" s="29" t="s">
        <v>105</v>
      </c>
      <c r="C1" s="29"/>
      <c r="D1" s="29"/>
      <c r="E1" s="29"/>
      <c r="F1" s="29"/>
    </row>
    <row r="2" spans="1:6" x14ac:dyDescent="0.25">
      <c r="A2" s="6" t="s">
        <v>76</v>
      </c>
      <c r="B2" s="6">
        <v>2012</v>
      </c>
      <c r="C2" s="6">
        <v>2011</v>
      </c>
      <c r="D2" s="6">
        <v>2010</v>
      </c>
      <c r="E2" s="6">
        <v>2009</v>
      </c>
      <c r="F2" s="6">
        <v>2008</v>
      </c>
    </row>
    <row r="3" spans="1:6" x14ac:dyDescent="0.25">
      <c r="A3" s="6"/>
      <c r="B3" s="6"/>
      <c r="C3" s="6"/>
      <c r="D3" s="6"/>
      <c r="E3" s="6"/>
      <c r="F3" s="6"/>
    </row>
    <row r="4" spans="1:6" x14ac:dyDescent="0.25">
      <c r="A4" s="4" t="s">
        <v>104</v>
      </c>
      <c r="B4" s="3"/>
      <c r="C4" s="3"/>
      <c r="D4" s="3"/>
    </row>
    <row r="5" spans="1:6" x14ac:dyDescent="0.25">
      <c r="A5" s="1" t="s">
        <v>16</v>
      </c>
      <c r="B5" s="11">
        <v>17756</v>
      </c>
      <c r="C5" s="11">
        <v>16454</v>
      </c>
      <c r="D5" s="11">
        <v>15959</v>
      </c>
      <c r="E5" s="9">
        <v>14962</v>
      </c>
      <c r="F5" s="9">
        <v>13734</v>
      </c>
    </row>
    <row r="6" spans="1:6" ht="30" x14ac:dyDescent="0.25">
      <c r="A6" s="4" t="s">
        <v>103</v>
      </c>
      <c r="B6" s="11"/>
      <c r="C6" s="11"/>
      <c r="D6" s="11"/>
      <c r="E6" s="9"/>
      <c r="F6" s="9"/>
    </row>
    <row r="7" spans="1:6" x14ac:dyDescent="0.25">
      <c r="A7" s="1" t="s">
        <v>102</v>
      </c>
      <c r="B7" s="11">
        <v>8501</v>
      </c>
      <c r="C7" s="11">
        <v>8130</v>
      </c>
      <c r="D7" s="11">
        <v>7641</v>
      </c>
      <c r="E7" s="9">
        <v>7157</v>
      </c>
      <c r="F7" s="9">
        <v>6739</v>
      </c>
    </row>
    <row r="8" spans="1:6" x14ac:dyDescent="0.25">
      <c r="A8" s="1" t="s">
        <v>101</v>
      </c>
      <c r="B8" s="11">
        <v>-133</v>
      </c>
      <c r="C8" s="11">
        <v>1050</v>
      </c>
      <c r="D8" s="11">
        <v>651</v>
      </c>
      <c r="E8" s="9">
        <v>-504</v>
      </c>
      <c r="F8" s="9">
        <v>581</v>
      </c>
    </row>
    <row r="9" spans="1:6" x14ac:dyDescent="0.25">
      <c r="A9" s="1" t="s">
        <v>100</v>
      </c>
      <c r="B9" s="11">
        <v>527</v>
      </c>
      <c r="C9" s="11">
        <v>398</v>
      </c>
      <c r="D9" s="11">
        <v>1087</v>
      </c>
      <c r="E9" s="9">
        <v>318</v>
      </c>
      <c r="F9" s="9">
        <v>752</v>
      </c>
    </row>
    <row r="10" spans="1:6" ht="30" x14ac:dyDescent="0.25">
      <c r="A10" s="4" t="s">
        <v>99</v>
      </c>
      <c r="B10" s="11"/>
      <c r="C10" s="11"/>
      <c r="D10" s="11"/>
      <c r="E10" s="9"/>
      <c r="F10" s="9"/>
    </row>
    <row r="11" spans="1:6" x14ac:dyDescent="0.25">
      <c r="A11" s="1" t="s">
        <v>73</v>
      </c>
      <c r="B11" s="11">
        <v>-614</v>
      </c>
      <c r="C11" s="11">
        <v>-796</v>
      </c>
      <c r="D11" s="11">
        <v>-733</v>
      </c>
      <c r="E11" s="9">
        <v>-297</v>
      </c>
      <c r="F11" s="9">
        <v>-101</v>
      </c>
    </row>
    <row r="12" spans="1:6" x14ac:dyDescent="0.25">
      <c r="A12" s="1" t="s">
        <v>72</v>
      </c>
      <c r="B12" s="11">
        <v>-2759</v>
      </c>
      <c r="C12" s="11">
        <v>-3727</v>
      </c>
      <c r="D12" s="11">
        <v>-3205</v>
      </c>
      <c r="E12" s="9">
        <v>2213</v>
      </c>
      <c r="F12" s="9">
        <v>-184</v>
      </c>
    </row>
    <row r="13" spans="1:6" x14ac:dyDescent="0.25">
      <c r="A13" s="1" t="s">
        <v>56</v>
      </c>
      <c r="B13" s="11">
        <v>1061</v>
      </c>
      <c r="C13" s="11">
        <v>2687</v>
      </c>
      <c r="D13" s="11">
        <v>2676</v>
      </c>
      <c r="E13" s="9">
        <v>1052</v>
      </c>
      <c r="F13" s="9">
        <v>-410</v>
      </c>
    </row>
    <row r="14" spans="1:6" x14ac:dyDescent="0.25">
      <c r="A14" s="1" t="s">
        <v>55</v>
      </c>
      <c r="B14" s="11">
        <v>271</v>
      </c>
      <c r="C14" s="11">
        <v>-935</v>
      </c>
      <c r="D14" s="11">
        <v>-280</v>
      </c>
      <c r="E14" s="9">
        <v>1348</v>
      </c>
      <c r="F14" s="9">
        <v>2036</v>
      </c>
    </row>
    <row r="15" spans="1:6" x14ac:dyDescent="0.25">
      <c r="A15" s="1" t="s">
        <v>54</v>
      </c>
      <c r="B15" s="11">
        <v>981</v>
      </c>
      <c r="C15" s="11">
        <v>994</v>
      </c>
      <c r="D15" s="11">
        <v>-153</v>
      </c>
      <c r="E15" s="10"/>
      <c r="F15" s="10"/>
    </row>
    <row r="16" spans="1:6" x14ac:dyDescent="0.25">
      <c r="A16" s="1" t="s">
        <v>98</v>
      </c>
      <c r="B16" s="11">
        <v>25591</v>
      </c>
      <c r="C16" s="11">
        <v>24255</v>
      </c>
      <c r="D16" s="11">
        <v>23643</v>
      </c>
      <c r="E16" s="9">
        <v>26249</v>
      </c>
      <c r="F16" s="9">
        <v>23147</v>
      </c>
    </row>
    <row r="17" spans="1:6" x14ac:dyDescent="0.25">
      <c r="A17" s="4" t="s">
        <v>97</v>
      </c>
      <c r="B17" s="11"/>
      <c r="C17" s="11"/>
      <c r="D17" s="11"/>
      <c r="E17" s="10"/>
      <c r="F17" s="10"/>
    </row>
    <row r="18" spans="1:6" x14ac:dyDescent="0.25">
      <c r="A18" s="1" t="s">
        <v>96</v>
      </c>
      <c r="B18" s="11">
        <v>-12898</v>
      </c>
      <c r="C18" s="11">
        <v>-13510</v>
      </c>
      <c r="D18" s="11">
        <v>-12699</v>
      </c>
      <c r="E18" s="9">
        <v>-12184</v>
      </c>
      <c r="F18" s="9">
        <v>-11499</v>
      </c>
    </row>
    <row r="19" spans="1:6" x14ac:dyDescent="0.25">
      <c r="A19" s="1" t="s">
        <v>95</v>
      </c>
      <c r="B19" s="11">
        <v>532</v>
      </c>
      <c r="C19" s="11">
        <v>580</v>
      </c>
      <c r="D19" s="11">
        <v>489</v>
      </c>
      <c r="E19" s="9">
        <v>1002</v>
      </c>
      <c r="F19" s="9">
        <v>714</v>
      </c>
    </row>
    <row r="20" spans="1:6" x14ac:dyDescent="0.25">
      <c r="A20" s="1" t="s">
        <v>94</v>
      </c>
      <c r="B20" s="11">
        <v>-316</v>
      </c>
      <c r="C20" s="11">
        <v>-3548</v>
      </c>
      <c r="D20" s="11">
        <v>-202</v>
      </c>
      <c r="E20" s="9"/>
      <c r="F20" s="9">
        <v>-1576</v>
      </c>
    </row>
    <row r="21" spans="1:6" x14ac:dyDescent="0.25">
      <c r="A21" s="1" t="s">
        <v>93</v>
      </c>
      <c r="B21" s="11">
        <v>71</v>
      </c>
      <c r="C21" s="11">
        <v>-131</v>
      </c>
      <c r="D21" s="11">
        <v>219</v>
      </c>
      <c r="E21" s="9">
        <v>-438</v>
      </c>
      <c r="F21" s="9">
        <v>781</v>
      </c>
    </row>
    <row r="22" spans="1:6" x14ac:dyDescent="0.25">
      <c r="A22" s="1" t="s">
        <v>92</v>
      </c>
      <c r="B22" s="11">
        <v>-12611</v>
      </c>
      <c r="C22" s="11">
        <v>-16609</v>
      </c>
      <c r="D22" s="11">
        <v>-12193</v>
      </c>
      <c r="E22" s="9">
        <v>-11620</v>
      </c>
      <c r="F22" s="9">
        <v>-10742</v>
      </c>
    </row>
    <row r="23" spans="1:6" x14ac:dyDescent="0.25">
      <c r="A23" s="4" t="s">
        <v>91</v>
      </c>
      <c r="B23" s="11"/>
      <c r="C23" s="11"/>
      <c r="D23" s="11"/>
      <c r="E23" s="9"/>
      <c r="F23" s="9"/>
    </row>
    <row r="24" spans="1:6" x14ac:dyDescent="0.25">
      <c r="A24" s="1" t="s">
        <v>90</v>
      </c>
      <c r="B24" s="11">
        <v>2754</v>
      </c>
      <c r="C24" s="11">
        <v>3019</v>
      </c>
      <c r="D24" s="11">
        <v>503</v>
      </c>
      <c r="E24" s="9">
        <v>-1033</v>
      </c>
      <c r="F24" s="9">
        <v>-3745</v>
      </c>
    </row>
    <row r="25" spans="1:6" x14ac:dyDescent="0.25">
      <c r="A25" s="1" t="s">
        <v>89</v>
      </c>
      <c r="B25" s="11">
        <v>211</v>
      </c>
      <c r="C25" s="11">
        <v>5050</v>
      </c>
      <c r="D25" s="11">
        <v>11396</v>
      </c>
      <c r="E25" s="9">
        <v>5546</v>
      </c>
      <c r="F25" s="9">
        <v>6566</v>
      </c>
    </row>
    <row r="26" spans="1:6" x14ac:dyDescent="0.25">
      <c r="A26" s="1" t="s">
        <v>88</v>
      </c>
      <c r="B26" s="11">
        <v>-1478</v>
      </c>
      <c r="C26" s="11">
        <v>-4584</v>
      </c>
      <c r="D26" s="11">
        <v>-4080</v>
      </c>
      <c r="E26" s="9">
        <v>-6033</v>
      </c>
      <c r="F26" s="9">
        <v>-5387</v>
      </c>
    </row>
    <row r="27" spans="1:6" x14ac:dyDescent="0.25">
      <c r="A27" s="1" t="s">
        <v>87</v>
      </c>
      <c r="B27" s="11">
        <v>-5361</v>
      </c>
      <c r="C27" s="11">
        <v>-5048</v>
      </c>
      <c r="D27" s="11">
        <v>-4437</v>
      </c>
      <c r="E27" s="9">
        <v>-4217</v>
      </c>
      <c r="F27" s="9">
        <v>-3746</v>
      </c>
    </row>
    <row r="28" spans="1:6" x14ac:dyDescent="0.25">
      <c r="A28" s="1" t="s">
        <v>86</v>
      </c>
      <c r="B28" s="11">
        <v>-7600</v>
      </c>
      <c r="C28" s="11">
        <v>-6298</v>
      </c>
      <c r="D28" s="11">
        <v>-14776</v>
      </c>
      <c r="E28" s="9">
        <v>-7276</v>
      </c>
      <c r="F28" s="9">
        <v>-3521</v>
      </c>
    </row>
    <row r="29" spans="1:6" x14ac:dyDescent="0.25">
      <c r="A29" s="1" t="s">
        <v>85</v>
      </c>
      <c r="B29" s="11">
        <v>-498</v>
      </c>
      <c r="C29" s="11">
        <v>-597</v>
      </c>
      <c r="D29" s="11">
        <v>-634</v>
      </c>
      <c r="E29" s="9">
        <f>E30-E24-E25-E26-E27-E28</f>
        <v>-1178</v>
      </c>
      <c r="F29" s="9">
        <f>F30-F24-F25-F26-F27-F28</f>
        <v>-85</v>
      </c>
    </row>
    <row r="30" spans="1:6" x14ac:dyDescent="0.25">
      <c r="A30" s="1" t="s">
        <v>84</v>
      </c>
      <c r="B30" s="11">
        <v>-11972</v>
      </c>
      <c r="C30" s="11">
        <v>-8458</v>
      </c>
      <c r="D30" s="11">
        <v>-12028</v>
      </c>
      <c r="E30" s="9">
        <v>-14191</v>
      </c>
      <c r="F30" s="9">
        <v>-9918</v>
      </c>
    </row>
    <row r="31" spans="1:6" x14ac:dyDescent="0.25">
      <c r="A31" s="1" t="s">
        <v>83</v>
      </c>
      <c r="B31" s="11">
        <v>223</v>
      </c>
      <c r="C31" s="11">
        <v>-33</v>
      </c>
      <c r="D31" s="11">
        <v>66</v>
      </c>
      <c r="E31" s="9">
        <v>194</v>
      </c>
      <c r="F31" s="9">
        <v>-781</v>
      </c>
    </row>
    <row r="32" spans="1:6" x14ac:dyDescent="0.25">
      <c r="A32" s="1" t="s">
        <v>82</v>
      </c>
      <c r="B32" s="11">
        <v>1231</v>
      </c>
      <c r="C32" s="11">
        <v>-845</v>
      </c>
      <c r="D32" s="11">
        <v>-512</v>
      </c>
      <c r="E32" s="9">
        <v>632</v>
      </c>
      <c r="F32" s="9">
        <v>1706</v>
      </c>
    </row>
    <row r="33" spans="1:12" x14ac:dyDescent="0.25">
      <c r="A33" s="1" t="s">
        <v>81</v>
      </c>
      <c r="B33" s="11">
        <v>6550</v>
      </c>
      <c r="C33" s="11">
        <v>7395</v>
      </c>
      <c r="D33" s="11">
        <v>7907</v>
      </c>
      <c r="E33" s="9">
        <v>7275</v>
      </c>
      <c r="F33" s="9">
        <v>5569</v>
      </c>
    </row>
    <row r="34" spans="1:12" x14ac:dyDescent="0.25">
      <c r="A34" s="1" t="s">
        <v>80</v>
      </c>
      <c r="B34" s="11">
        <v>7781</v>
      </c>
      <c r="C34" s="11">
        <v>6550</v>
      </c>
      <c r="D34" s="11">
        <v>7395</v>
      </c>
      <c r="E34" s="9">
        <v>7907</v>
      </c>
      <c r="F34" s="9">
        <v>7275</v>
      </c>
    </row>
    <row r="35" spans="1:12" x14ac:dyDescent="0.25">
      <c r="A35" s="1" t="s">
        <v>79</v>
      </c>
      <c r="B35" s="11">
        <v>7304</v>
      </c>
      <c r="C35" s="11">
        <v>5899</v>
      </c>
      <c r="D35" s="11">
        <v>6984</v>
      </c>
      <c r="E35" s="9">
        <v>7389</v>
      </c>
      <c r="F35" s="9">
        <v>6596</v>
      </c>
    </row>
    <row r="36" spans="1:12" x14ac:dyDescent="0.25">
      <c r="A36" s="1" t="s">
        <v>78</v>
      </c>
      <c r="B36" s="11">
        <v>2262</v>
      </c>
      <c r="C36" s="11">
        <v>2346</v>
      </c>
      <c r="D36" s="11">
        <v>2163</v>
      </c>
      <c r="E36" s="9">
        <v>2141</v>
      </c>
      <c r="F36" s="9">
        <v>1787</v>
      </c>
    </row>
    <row r="37" spans="1:12" x14ac:dyDescent="0.25">
      <c r="E37" s="10"/>
      <c r="G37" t="s">
        <v>106</v>
      </c>
      <c r="H37" s="6">
        <v>2012</v>
      </c>
      <c r="I37" s="6">
        <v>2011</v>
      </c>
      <c r="J37" s="6">
        <v>2010</v>
      </c>
      <c r="K37" s="6">
        <v>2009</v>
      </c>
      <c r="L37" s="6">
        <v>2008</v>
      </c>
    </row>
    <row r="39" spans="1:12" x14ac:dyDescent="0.25">
      <c r="G39" s="12" t="s">
        <v>107</v>
      </c>
      <c r="H39" s="13">
        <f>B16</f>
        <v>25591</v>
      </c>
      <c r="I39" s="13">
        <f t="shared" ref="I39:L39" si="0">C16</f>
        <v>24255</v>
      </c>
      <c r="J39" s="13">
        <f t="shared" si="0"/>
        <v>23643</v>
      </c>
      <c r="K39" s="13">
        <f t="shared" si="0"/>
        <v>26249</v>
      </c>
      <c r="L39" s="13">
        <f t="shared" si="0"/>
        <v>23147</v>
      </c>
    </row>
    <row r="40" spans="1:12" x14ac:dyDescent="0.25">
      <c r="G40" s="12" t="s">
        <v>108</v>
      </c>
      <c r="H40" s="13">
        <f>-B18-B19</f>
        <v>12366</v>
      </c>
      <c r="I40" s="13">
        <f t="shared" ref="I40:L40" si="1">-C18-C19</f>
        <v>12930</v>
      </c>
      <c r="J40" s="13">
        <f t="shared" si="1"/>
        <v>12210</v>
      </c>
      <c r="K40" s="13">
        <f t="shared" si="1"/>
        <v>11182</v>
      </c>
      <c r="L40" s="13">
        <f t="shared" si="1"/>
        <v>10785</v>
      </c>
    </row>
    <row r="41" spans="1:12" x14ac:dyDescent="0.25">
      <c r="G41" s="12" t="s">
        <v>109</v>
      </c>
      <c r="H41" s="13">
        <f>B24+B25+B26</f>
        <v>1487</v>
      </c>
      <c r="I41" s="13">
        <f t="shared" ref="I41:L41" si="2">C24+C25+C26</f>
        <v>3485</v>
      </c>
      <c r="J41" s="13">
        <f t="shared" si="2"/>
        <v>7819</v>
      </c>
      <c r="K41" s="13">
        <f t="shared" si="2"/>
        <v>-1520</v>
      </c>
      <c r="L41" s="13">
        <f t="shared" si="2"/>
        <v>-2566</v>
      </c>
    </row>
    <row r="42" spans="1:12" x14ac:dyDescent="0.25">
      <c r="G42" s="12" t="s">
        <v>110</v>
      </c>
      <c r="H42" s="13">
        <f>B36</f>
        <v>2262</v>
      </c>
      <c r="I42" s="13">
        <f t="shared" ref="I42:L42" si="3">C36</f>
        <v>2346</v>
      </c>
      <c r="J42" s="13">
        <f t="shared" si="3"/>
        <v>2163</v>
      </c>
      <c r="K42" s="13">
        <f t="shared" si="3"/>
        <v>2141</v>
      </c>
      <c r="L42" s="13">
        <f t="shared" si="3"/>
        <v>1787</v>
      </c>
    </row>
    <row r="43" spans="1:12" x14ac:dyDescent="0.25">
      <c r="G43" s="12" t="s">
        <v>116</v>
      </c>
      <c r="H43" s="2">
        <v>25737</v>
      </c>
      <c r="I43" s="2">
        <v>24398</v>
      </c>
      <c r="J43" s="2">
        <v>23538</v>
      </c>
      <c r="K43" s="8">
        <v>22118</v>
      </c>
      <c r="L43" s="8">
        <v>20867</v>
      </c>
    </row>
    <row r="44" spans="1:12" x14ac:dyDescent="0.25">
      <c r="G44" s="15" t="s">
        <v>117</v>
      </c>
      <c r="H44" s="13">
        <f>B35</f>
        <v>7304</v>
      </c>
      <c r="I44" s="13">
        <f t="shared" ref="I44:L44" si="4">C35</f>
        <v>5899</v>
      </c>
      <c r="J44" s="13">
        <f t="shared" si="4"/>
        <v>6984</v>
      </c>
      <c r="K44" s="13">
        <f t="shared" si="4"/>
        <v>7389</v>
      </c>
      <c r="L44" s="13">
        <f t="shared" si="4"/>
        <v>6596</v>
      </c>
    </row>
    <row r="45" spans="1:12" x14ac:dyDescent="0.25">
      <c r="G45" s="12" t="s">
        <v>111</v>
      </c>
      <c r="H45" s="14">
        <f>H44/H43</f>
        <v>0.28379375995648287</v>
      </c>
      <c r="I45" s="14">
        <f t="shared" ref="I45:L45" si="5">I44/I43</f>
        <v>0.24178211328797442</v>
      </c>
      <c r="J45" s="14">
        <f t="shared" si="5"/>
        <v>0.29671170022941629</v>
      </c>
      <c r="K45" s="14">
        <f t="shared" si="5"/>
        <v>0.334071796726648</v>
      </c>
      <c r="L45" s="14">
        <f t="shared" si="5"/>
        <v>0.31609718694589545</v>
      </c>
    </row>
    <row r="46" spans="1:12" x14ac:dyDescent="0.25">
      <c r="G46" s="12"/>
      <c r="H46" s="13"/>
      <c r="I46" s="13"/>
      <c r="J46" s="13"/>
      <c r="K46" s="13"/>
      <c r="L46" s="13"/>
    </row>
    <row r="47" spans="1:12" x14ac:dyDescent="0.25">
      <c r="G47" s="12" t="s">
        <v>112</v>
      </c>
      <c r="H47" s="15"/>
      <c r="I47" s="15"/>
      <c r="J47" s="15"/>
      <c r="K47" s="15"/>
      <c r="L47" s="15"/>
    </row>
    <row r="49" spans="7:12" x14ac:dyDescent="0.25">
      <c r="G49" s="16" t="s">
        <v>113</v>
      </c>
      <c r="H49" s="17">
        <f>H39+H42*(1-H45)-H40</f>
        <v>14845.058514978435</v>
      </c>
      <c r="I49" s="17">
        <f>I39+I42*(1-I45)-I40</f>
        <v>13103.779162226412</v>
      </c>
      <c r="J49" s="17">
        <f>J39+J42*(1-J45)-J40</f>
        <v>12954.212592403772</v>
      </c>
      <c r="K49" s="17">
        <f>K39+K42*(1-K45)-K40</f>
        <v>16492.752283208247</v>
      </c>
      <c r="L49" s="17">
        <f>L39+L42*(1-L45)-L40</f>
        <v>13584.134326927684</v>
      </c>
    </row>
    <row r="51" spans="7:12" x14ac:dyDescent="0.25">
      <c r="G51" s="12" t="s">
        <v>114</v>
      </c>
      <c r="H51" s="18"/>
      <c r="I51" s="18"/>
      <c r="J51" s="18"/>
      <c r="K51" s="15"/>
      <c r="L51" s="15"/>
    </row>
    <row r="52" spans="7:12" x14ac:dyDescent="0.25">
      <c r="G52" s="15"/>
      <c r="H52" s="18"/>
      <c r="I52" s="18"/>
      <c r="J52" s="18"/>
      <c r="K52" s="15"/>
      <c r="L52" s="15"/>
    </row>
    <row r="53" spans="7:12" x14ac:dyDescent="0.25">
      <c r="G53" s="16" t="s">
        <v>115</v>
      </c>
      <c r="H53" s="19">
        <f>H39-H40+H41</f>
        <v>14712</v>
      </c>
      <c r="I53" s="19">
        <f>I39-I40+I41</f>
        <v>14810</v>
      </c>
      <c r="J53" s="19">
        <f>J39-J40+J41</f>
        <v>19252</v>
      </c>
      <c r="K53" s="19">
        <f>K39-K40+K41</f>
        <v>13547</v>
      </c>
      <c r="L53" s="19">
        <f>L39-L40+L41</f>
        <v>9796</v>
      </c>
    </row>
    <row r="55" spans="7:12" x14ac:dyDescent="0.25">
      <c r="G55" t="s">
        <v>161</v>
      </c>
    </row>
    <row r="56" spans="7:12" x14ac:dyDescent="0.25">
      <c r="G56" t="s">
        <v>162</v>
      </c>
    </row>
    <row r="57" spans="7:12" x14ac:dyDescent="0.25">
      <c r="G57" s="15"/>
      <c r="H57" s="6">
        <v>2012</v>
      </c>
      <c r="I57" s="6">
        <v>2011</v>
      </c>
      <c r="J57" s="6">
        <v>2010</v>
      </c>
      <c r="K57" s="6">
        <v>2009</v>
      </c>
      <c r="L57" s="6">
        <v>2008</v>
      </c>
    </row>
    <row r="58" spans="7:12" x14ac:dyDescent="0.25">
      <c r="G58" s="15"/>
      <c r="H58" s="18"/>
      <c r="I58" s="18"/>
      <c r="J58" s="18"/>
      <c r="K58" s="15"/>
      <c r="L58" s="15"/>
    </row>
    <row r="59" spans="7:12" x14ac:dyDescent="0.25">
      <c r="G59" s="15" t="s">
        <v>118</v>
      </c>
      <c r="H59" s="2">
        <v>466114</v>
      </c>
      <c r="I59" s="2">
        <v>443854</v>
      </c>
      <c r="J59" s="2">
        <v>418952</v>
      </c>
      <c r="K59" s="8">
        <v>405132</v>
      </c>
      <c r="L59" s="8">
        <v>401087</v>
      </c>
    </row>
    <row r="60" spans="7:12" x14ac:dyDescent="0.25">
      <c r="G60" s="15" t="s">
        <v>119</v>
      </c>
      <c r="H60" s="21">
        <v>198255.5</v>
      </c>
      <c r="I60" s="21">
        <v>187034.5</v>
      </c>
      <c r="J60" s="21">
        <v>175535</v>
      </c>
      <c r="K60" s="28">
        <v>166918</v>
      </c>
      <c r="L60" s="28">
        <v>163471.5</v>
      </c>
    </row>
    <row r="61" spans="7:12" x14ac:dyDescent="0.25">
      <c r="G61" s="15" t="s">
        <v>120</v>
      </c>
      <c r="H61" s="2">
        <v>73829</v>
      </c>
      <c r="I61" s="2">
        <v>69928.5</v>
      </c>
      <c r="J61" s="2">
        <v>69505</v>
      </c>
      <c r="K61" s="2">
        <v>67876.5</v>
      </c>
      <c r="L61" s="2">
        <v>64946.5</v>
      </c>
    </row>
    <row r="62" spans="7:12" x14ac:dyDescent="0.25">
      <c r="G62" s="15" t="s">
        <v>121</v>
      </c>
      <c r="H62" s="2">
        <v>27801</v>
      </c>
      <c r="I62" s="2">
        <v>26558</v>
      </c>
      <c r="J62" s="2">
        <v>25542</v>
      </c>
      <c r="K62" s="8">
        <v>24002</v>
      </c>
      <c r="L62" s="8">
        <v>22767</v>
      </c>
    </row>
    <row r="63" spans="7:12" x14ac:dyDescent="0.25">
      <c r="G63" s="12" t="s">
        <v>122</v>
      </c>
      <c r="H63" s="22">
        <v>54136</v>
      </c>
      <c r="I63" s="22">
        <v>53427</v>
      </c>
      <c r="J63" s="22">
        <v>49864</v>
      </c>
      <c r="K63" s="22">
        <v>41320</v>
      </c>
      <c r="L63" s="22">
        <v>42218</v>
      </c>
    </row>
    <row r="64" spans="7:12" x14ac:dyDescent="0.25">
      <c r="G64" s="12" t="s">
        <v>117</v>
      </c>
      <c r="H64" s="21">
        <f>B35</f>
        <v>7304</v>
      </c>
      <c r="I64" s="21">
        <f t="shared" ref="I64:L64" si="6">C35</f>
        <v>5899</v>
      </c>
      <c r="J64" s="21">
        <f t="shared" si="6"/>
        <v>6984</v>
      </c>
      <c r="K64" s="21">
        <f t="shared" si="6"/>
        <v>7389</v>
      </c>
      <c r="L64" s="21">
        <f t="shared" si="6"/>
        <v>6596</v>
      </c>
    </row>
    <row r="65" spans="7:12" x14ac:dyDescent="0.25">
      <c r="G65" s="12" t="s">
        <v>158</v>
      </c>
      <c r="H65" s="21">
        <f>B36</f>
        <v>2262</v>
      </c>
      <c r="I65" s="21">
        <f t="shared" ref="I65:L65" si="7">C36</f>
        <v>2346</v>
      </c>
      <c r="J65" s="21">
        <f t="shared" si="7"/>
        <v>2163</v>
      </c>
      <c r="K65" s="21">
        <f t="shared" si="7"/>
        <v>2141</v>
      </c>
      <c r="L65" s="21">
        <f t="shared" si="7"/>
        <v>1787</v>
      </c>
    </row>
    <row r="66" spans="7:12" x14ac:dyDescent="0.25">
      <c r="G66" s="12" t="s">
        <v>123</v>
      </c>
      <c r="H66" s="15"/>
      <c r="I66" s="15"/>
      <c r="J66" s="15"/>
      <c r="K66" s="15"/>
    </row>
    <row r="67" spans="7:12" x14ac:dyDescent="0.25">
      <c r="G67" s="15"/>
      <c r="H67" s="15"/>
      <c r="I67" s="15"/>
      <c r="J67" s="15"/>
      <c r="K67" s="15"/>
      <c r="L67" s="15"/>
    </row>
    <row r="68" spans="7:12" x14ac:dyDescent="0.25">
      <c r="G68" s="30" t="s">
        <v>159</v>
      </c>
      <c r="H68" s="30"/>
      <c r="I68" s="30"/>
      <c r="J68" s="30"/>
      <c r="K68" s="15"/>
      <c r="L68" s="15"/>
    </row>
    <row r="69" spans="7:12" x14ac:dyDescent="0.25">
      <c r="G69" s="16" t="s">
        <v>124</v>
      </c>
      <c r="H69" s="6">
        <v>2012</v>
      </c>
      <c r="I69" s="6">
        <v>2011</v>
      </c>
      <c r="J69" s="6">
        <v>2010</v>
      </c>
      <c r="K69" s="15"/>
      <c r="L69" s="15"/>
    </row>
    <row r="70" spans="7:12" x14ac:dyDescent="0.25">
      <c r="G70" s="15" t="s">
        <v>125</v>
      </c>
      <c r="H70" s="23">
        <f>$H$39/H59</f>
        <v>5.4902877836752385E-2</v>
      </c>
      <c r="I70" s="23">
        <f>$I$39/I59</f>
        <v>5.4646347672883427E-2</v>
      </c>
      <c r="J70" s="23">
        <f>$J$39/J59</f>
        <v>5.64336725925643E-2</v>
      </c>
      <c r="K70" s="15"/>
      <c r="L70" s="15"/>
    </row>
    <row r="71" spans="7:12" x14ac:dyDescent="0.25">
      <c r="G71" s="15" t="s">
        <v>126</v>
      </c>
      <c r="H71" s="23">
        <f>H39/H60</f>
        <v>0.12908090822196611</v>
      </c>
      <c r="I71" s="23">
        <f t="shared" ref="I71:J71" si="8">I39/I60</f>
        <v>0.12968195707209099</v>
      </c>
      <c r="J71" s="23">
        <f t="shared" si="8"/>
        <v>0.13469108724755746</v>
      </c>
      <c r="K71" s="15"/>
      <c r="L71" s="15"/>
    </row>
    <row r="72" spans="7:12" x14ac:dyDescent="0.25">
      <c r="G72" s="15" t="s">
        <v>127</v>
      </c>
      <c r="H72" s="23">
        <f>H39/H61</f>
        <v>0.34662530983759771</v>
      </c>
      <c r="I72" s="23">
        <f t="shared" ref="I72:J72" si="9">I39/I61</f>
        <v>0.34685428687874043</v>
      </c>
      <c r="J72" s="23">
        <f t="shared" si="9"/>
        <v>0.34016257823178186</v>
      </c>
      <c r="K72" s="15"/>
      <c r="L72" s="15"/>
    </row>
    <row r="73" spans="7:12" x14ac:dyDescent="0.25">
      <c r="G73" s="15" t="s">
        <v>128</v>
      </c>
      <c r="H73" s="23">
        <f>H39/H62</f>
        <v>0.92050645660228048</v>
      </c>
      <c r="I73" s="23">
        <f t="shared" ref="I73:J73" si="10">I39/I62</f>
        <v>0.91328413284132837</v>
      </c>
      <c r="J73" s="23">
        <f t="shared" si="10"/>
        <v>0.92565186751233264</v>
      </c>
      <c r="K73" s="15"/>
      <c r="L73" s="15"/>
    </row>
    <row r="74" spans="7:12" x14ac:dyDescent="0.25">
      <c r="G74" s="15"/>
      <c r="H74" s="23"/>
      <c r="I74" s="23"/>
      <c r="J74" s="23"/>
      <c r="K74" s="15"/>
      <c r="L74" s="15"/>
    </row>
    <row r="75" spans="7:12" x14ac:dyDescent="0.25">
      <c r="G75" s="16" t="s">
        <v>129</v>
      </c>
      <c r="H75" s="23"/>
      <c r="I75" s="23"/>
      <c r="J75" s="23"/>
      <c r="K75" s="15"/>
      <c r="L75" s="15"/>
    </row>
    <row r="76" spans="7:12" x14ac:dyDescent="0.25">
      <c r="G76" s="15" t="s">
        <v>130</v>
      </c>
      <c r="H76" s="23">
        <f>H39/H63</f>
        <v>0.47271686123836265</v>
      </c>
      <c r="I76" s="23">
        <f t="shared" ref="I76:J76" si="11">I39/I63</f>
        <v>0.45398394070413833</v>
      </c>
      <c r="J76" s="23">
        <f t="shared" si="11"/>
        <v>0.47414968714904543</v>
      </c>
      <c r="K76" s="15"/>
      <c r="L76" s="15"/>
    </row>
    <row r="77" spans="7:12" x14ac:dyDescent="0.25">
      <c r="G77" s="15" t="s">
        <v>131</v>
      </c>
      <c r="H77" s="23">
        <f>(H39+H65+H64)/H65</f>
        <v>15.542440318302388</v>
      </c>
      <c r="I77" s="23">
        <f t="shared" ref="I77:J77" si="12">(I39+I65+I64)/I65</f>
        <v>13.853367433930094</v>
      </c>
      <c r="J77" s="23">
        <f t="shared" si="12"/>
        <v>15.159500693481275</v>
      </c>
      <c r="K77" s="15"/>
      <c r="L77" s="15"/>
    </row>
    <row r="79" spans="7:12" x14ac:dyDescent="0.25">
      <c r="G79" s="15" t="s">
        <v>160</v>
      </c>
    </row>
  </sheetData>
  <mergeCells count="2">
    <mergeCell ref="B1:F1"/>
    <mergeCell ref="G68:J6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opLeftCell="J33" workbookViewId="0">
      <selection activeCell="J1" sqref="J1:O37"/>
    </sheetView>
  </sheetViews>
  <sheetFormatPr defaultRowHeight="15" x14ac:dyDescent="0.25"/>
  <cols>
    <col min="1" max="1" width="91.28515625" style="33" customWidth="1"/>
    <col min="2" max="4" width="11.7109375" style="33" bestFit="1" customWidth="1"/>
    <col min="5" max="9" width="9.140625" style="33"/>
    <col min="10" max="10" width="52.140625" style="33" bestFit="1" customWidth="1"/>
    <col min="11" max="16384" width="9.140625" style="33"/>
  </cols>
  <sheetData>
    <row r="1" spans="1:15" x14ac:dyDescent="0.25">
      <c r="A1" s="31" t="s">
        <v>37</v>
      </c>
      <c r="B1" s="32" t="s">
        <v>36</v>
      </c>
      <c r="C1" s="32"/>
      <c r="D1" s="32"/>
      <c r="J1" s="52" t="s">
        <v>37</v>
      </c>
      <c r="K1" s="29" t="s">
        <v>36</v>
      </c>
      <c r="L1" s="29"/>
      <c r="M1" s="29"/>
      <c r="N1" s="45"/>
      <c r="O1" s="45"/>
    </row>
    <row r="2" spans="1:15" ht="30" x14ac:dyDescent="0.25">
      <c r="A2" s="31" t="s">
        <v>35</v>
      </c>
      <c r="B2" s="31">
        <v>2012</v>
      </c>
      <c r="C2" s="31">
        <v>2011</v>
      </c>
      <c r="D2" s="31">
        <v>2010</v>
      </c>
      <c r="E2" s="31">
        <v>2009</v>
      </c>
      <c r="F2" s="31">
        <v>2008</v>
      </c>
      <c r="J2" s="52" t="s">
        <v>35</v>
      </c>
      <c r="K2" s="52">
        <v>2012</v>
      </c>
      <c r="L2" s="52">
        <v>2011</v>
      </c>
      <c r="M2" s="52">
        <v>2010</v>
      </c>
      <c r="N2" s="52">
        <v>2009</v>
      </c>
      <c r="O2" s="52">
        <v>2008</v>
      </c>
    </row>
    <row r="3" spans="1:15" ht="30" x14ac:dyDescent="0.25">
      <c r="A3" s="34" t="s">
        <v>34</v>
      </c>
      <c r="B3" s="35"/>
      <c r="C3" s="35"/>
      <c r="D3" s="35"/>
      <c r="J3" s="50" t="s">
        <v>34</v>
      </c>
      <c r="K3" s="49"/>
      <c r="L3" s="49"/>
      <c r="M3" s="49"/>
      <c r="N3" s="45"/>
      <c r="O3" s="45"/>
    </row>
    <row r="4" spans="1:15" x14ac:dyDescent="0.25">
      <c r="A4" s="36" t="s">
        <v>33</v>
      </c>
      <c r="B4" s="37">
        <v>466114</v>
      </c>
      <c r="C4" s="37">
        <v>443854</v>
      </c>
      <c r="D4" s="37">
        <v>418952</v>
      </c>
      <c r="E4" s="38">
        <v>405132</v>
      </c>
      <c r="F4" s="38">
        <v>401087</v>
      </c>
      <c r="J4" s="47" t="s">
        <v>33</v>
      </c>
      <c r="K4" s="51">
        <v>466114</v>
      </c>
      <c r="L4" s="51">
        <v>443854</v>
      </c>
      <c r="M4" s="51">
        <v>418952</v>
      </c>
      <c r="N4" s="53">
        <v>405132</v>
      </c>
      <c r="O4" s="53">
        <v>401087</v>
      </c>
    </row>
    <row r="5" spans="1:15" ht="60" x14ac:dyDescent="0.25">
      <c r="A5" s="36" t="s">
        <v>32</v>
      </c>
      <c r="B5" s="39">
        <v>3048</v>
      </c>
      <c r="C5" s="39">
        <v>3096</v>
      </c>
      <c r="D5" s="39">
        <v>2897</v>
      </c>
      <c r="E5" s="38">
        <v>2953</v>
      </c>
      <c r="F5" s="38">
        <v>3167</v>
      </c>
      <c r="J5" s="47" t="s">
        <v>32</v>
      </c>
      <c r="K5" s="48">
        <v>3048</v>
      </c>
      <c r="L5" s="48">
        <v>3096</v>
      </c>
      <c r="M5" s="48">
        <v>2897</v>
      </c>
      <c r="N5" s="53">
        <v>2953</v>
      </c>
      <c r="O5" s="53">
        <v>3167</v>
      </c>
    </row>
    <row r="6" spans="1:15" ht="45" x14ac:dyDescent="0.25">
      <c r="A6" s="36" t="s">
        <v>31</v>
      </c>
      <c r="B6" s="39">
        <v>469162</v>
      </c>
      <c r="C6" s="39">
        <v>446950</v>
      </c>
      <c r="D6" s="39">
        <v>421849</v>
      </c>
      <c r="E6" s="38">
        <v>408085</v>
      </c>
      <c r="F6" s="38">
        <v>404254</v>
      </c>
      <c r="J6" s="47" t="s">
        <v>31</v>
      </c>
      <c r="K6" s="48">
        <v>469162</v>
      </c>
      <c r="L6" s="48">
        <v>446950</v>
      </c>
      <c r="M6" s="48">
        <v>421849</v>
      </c>
      <c r="N6" s="53">
        <v>408085</v>
      </c>
      <c r="O6" s="53">
        <v>404254</v>
      </c>
    </row>
    <row r="7" spans="1:15" ht="60" x14ac:dyDescent="0.25">
      <c r="A7" s="34" t="s">
        <v>30</v>
      </c>
      <c r="B7" s="35"/>
      <c r="C7" s="35"/>
      <c r="D7" s="35"/>
      <c r="J7" s="50" t="s">
        <v>30</v>
      </c>
      <c r="K7" s="49"/>
      <c r="L7" s="49"/>
      <c r="M7" s="49"/>
      <c r="N7" s="45"/>
      <c r="O7" s="45"/>
    </row>
    <row r="8" spans="1:15" ht="30" x14ac:dyDescent="0.25">
      <c r="A8" s="36" t="s">
        <v>29</v>
      </c>
      <c r="B8" s="39">
        <v>352488</v>
      </c>
      <c r="C8" s="39">
        <v>335127</v>
      </c>
      <c r="D8" s="39">
        <v>314946</v>
      </c>
      <c r="E8" s="38">
        <v>304444</v>
      </c>
      <c r="F8" s="38">
        <v>303941</v>
      </c>
      <c r="J8" s="47" t="s">
        <v>29</v>
      </c>
      <c r="K8" s="48">
        <v>352488</v>
      </c>
      <c r="L8" s="48">
        <v>335127</v>
      </c>
      <c r="M8" s="48">
        <v>314946</v>
      </c>
      <c r="N8" s="53">
        <v>304444</v>
      </c>
      <c r="O8" s="53">
        <v>303941</v>
      </c>
    </row>
    <row r="9" spans="1:15" ht="135" x14ac:dyDescent="0.25">
      <c r="A9" s="36" t="s">
        <v>28</v>
      </c>
      <c r="B9" s="39">
        <v>88873</v>
      </c>
      <c r="C9" s="39">
        <v>85265</v>
      </c>
      <c r="D9" s="39">
        <v>81361</v>
      </c>
      <c r="E9" s="38">
        <v>76639</v>
      </c>
      <c r="F9" s="38">
        <v>77546</v>
      </c>
      <c r="J9" s="47" t="s">
        <v>28</v>
      </c>
      <c r="K9" s="48">
        <v>88873</v>
      </c>
      <c r="L9" s="48">
        <v>85265</v>
      </c>
      <c r="M9" s="48">
        <v>81361</v>
      </c>
      <c r="N9" s="53">
        <v>76639</v>
      </c>
      <c r="O9" s="53">
        <v>77546</v>
      </c>
    </row>
    <row r="10" spans="1:15" ht="30" x14ac:dyDescent="0.25">
      <c r="A10" s="36" t="s">
        <v>27</v>
      </c>
      <c r="B10" s="39">
        <v>27801</v>
      </c>
      <c r="C10" s="39">
        <v>26558</v>
      </c>
      <c r="D10" s="39">
        <v>25542</v>
      </c>
      <c r="E10" s="38">
        <v>24002</v>
      </c>
      <c r="F10" s="38">
        <v>22767</v>
      </c>
      <c r="J10" s="47" t="s">
        <v>27</v>
      </c>
      <c r="K10" s="48">
        <v>27801</v>
      </c>
      <c r="L10" s="48">
        <v>26558</v>
      </c>
      <c r="M10" s="48">
        <v>25542</v>
      </c>
      <c r="N10" s="53">
        <v>24002</v>
      </c>
      <c r="O10" s="53">
        <v>22767</v>
      </c>
    </row>
    <row r="11" spans="1:15" x14ac:dyDescent="0.25">
      <c r="A11" s="34" t="s">
        <v>26</v>
      </c>
      <c r="B11" s="35"/>
      <c r="C11" s="35"/>
      <c r="D11" s="35"/>
      <c r="J11" s="50" t="s">
        <v>26</v>
      </c>
      <c r="K11" s="49"/>
      <c r="L11" s="49"/>
      <c r="M11" s="49"/>
      <c r="N11" s="45"/>
      <c r="O11" s="45"/>
    </row>
    <row r="12" spans="1:15" x14ac:dyDescent="0.25">
      <c r="A12" s="36" t="s">
        <v>25</v>
      </c>
      <c r="B12" s="39">
        <v>1977</v>
      </c>
      <c r="C12" s="39">
        <v>2034</v>
      </c>
      <c r="D12" s="39">
        <v>1928</v>
      </c>
      <c r="E12" s="38">
        <v>1787</v>
      </c>
      <c r="F12" s="38">
        <v>1896</v>
      </c>
      <c r="J12" s="47" t="s">
        <v>25</v>
      </c>
      <c r="K12" s="48">
        <v>1977</v>
      </c>
      <c r="L12" s="48">
        <v>2034</v>
      </c>
      <c r="M12" s="48">
        <v>1928</v>
      </c>
      <c r="N12" s="53">
        <v>1787</v>
      </c>
      <c r="O12" s="53">
        <v>1896</v>
      </c>
    </row>
    <row r="13" spans="1:15" ht="30" x14ac:dyDescent="0.25">
      <c r="A13" s="36" t="s">
        <v>24</v>
      </c>
      <c r="B13" s="35">
        <v>274</v>
      </c>
      <c r="C13" s="35">
        <v>288</v>
      </c>
      <c r="D13" s="35">
        <v>277</v>
      </c>
      <c r="E13" s="40">
        <v>278</v>
      </c>
      <c r="F13" s="40">
        <v>288</v>
      </c>
      <c r="J13" s="47" t="s">
        <v>24</v>
      </c>
      <c r="K13" s="49">
        <v>274</v>
      </c>
      <c r="L13" s="49">
        <v>288</v>
      </c>
      <c r="M13" s="49">
        <v>277</v>
      </c>
      <c r="N13" s="54">
        <v>278</v>
      </c>
      <c r="O13" s="54">
        <v>288</v>
      </c>
    </row>
    <row r="14" spans="1:15" ht="30" x14ac:dyDescent="0.25">
      <c r="A14" s="36" t="s">
        <v>23</v>
      </c>
      <c r="B14" s="35">
        <v>-187</v>
      </c>
      <c r="C14" s="35">
        <v>-162</v>
      </c>
      <c r="D14" s="35">
        <v>-201</v>
      </c>
      <c r="E14" s="40">
        <v>-181</v>
      </c>
      <c r="F14" s="40">
        <v>-284</v>
      </c>
      <c r="J14" s="47" t="s">
        <v>23</v>
      </c>
      <c r="K14" s="49">
        <v>-187</v>
      </c>
      <c r="L14" s="49">
        <v>-162</v>
      </c>
      <c r="M14" s="49">
        <v>-201</v>
      </c>
      <c r="N14" s="54">
        <v>-181</v>
      </c>
      <c r="O14" s="54">
        <v>-284</v>
      </c>
    </row>
    <row r="15" spans="1:15" ht="30" x14ac:dyDescent="0.25">
      <c r="A15" s="36" t="s">
        <v>22</v>
      </c>
      <c r="B15" s="39">
        <v>2064</v>
      </c>
      <c r="C15" s="39">
        <v>2160</v>
      </c>
      <c r="D15" s="39">
        <v>2004</v>
      </c>
      <c r="E15" s="38">
        <v>1884</v>
      </c>
      <c r="F15" s="38">
        <v>1900</v>
      </c>
      <c r="J15" s="47" t="s">
        <v>22</v>
      </c>
      <c r="K15" s="48">
        <v>2064</v>
      </c>
      <c r="L15" s="48">
        <v>2160</v>
      </c>
      <c r="M15" s="48">
        <v>2004</v>
      </c>
      <c r="N15" s="53">
        <v>1884</v>
      </c>
      <c r="O15" s="53">
        <v>1900</v>
      </c>
    </row>
    <row r="16" spans="1:15" x14ac:dyDescent="0.25">
      <c r="A16" s="41" t="s">
        <v>21</v>
      </c>
      <c r="B16" s="42">
        <v>25737</v>
      </c>
      <c r="C16" s="42">
        <v>24398</v>
      </c>
      <c r="D16" s="42">
        <v>23538</v>
      </c>
      <c r="E16" s="43">
        <v>22118</v>
      </c>
      <c r="F16" s="43">
        <v>20867</v>
      </c>
      <c r="J16" s="55" t="s">
        <v>21</v>
      </c>
      <c r="K16" s="57">
        <v>25737</v>
      </c>
      <c r="L16" s="57">
        <v>24398</v>
      </c>
      <c r="M16" s="57">
        <v>23538</v>
      </c>
      <c r="N16" s="56">
        <v>22118</v>
      </c>
      <c r="O16" s="56">
        <v>20867</v>
      </c>
    </row>
    <row r="17" spans="1:15" ht="60" x14ac:dyDescent="0.25">
      <c r="A17" s="34" t="s">
        <v>20</v>
      </c>
      <c r="B17" s="35"/>
      <c r="C17" s="35"/>
      <c r="D17" s="35"/>
      <c r="J17" s="50" t="s">
        <v>20</v>
      </c>
      <c r="K17" s="49"/>
      <c r="L17" s="49"/>
      <c r="M17" s="49"/>
      <c r="N17" s="45"/>
      <c r="O17" s="45"/>
    </row>
    <row r="18" spans="1:15" ht="60" x14ac:dyDescent="0.25">
      <c r="A18" s="36" t="s">
        <v>19</v>
      </c>
      <c r="B18" s="39">
        <v>7999</v>
      </c>
      <c r="C18" s="39">
        <v>6742</v>
      </c>
      <c r="D18" s="39">
        <v>6703</v>
      </c>
      <c r="E18" s="38">
        <v>7643</v>
      </c>
      <c r="F18" s="38">
        <v>6564</v>
      </c>
      <c r="J18" s="47" t="s">
        <v>19</v>
      </c>
      <c r="K18" s="48">
        <v>7999</v>
      </c>
      <c r="L18" s="48">
        <v>6742</v>
      </c>
      <c r="M18" s="48">
        <v>6703</v>
      </c>
      <c r="N18" s="53">
        <v>7643</v>
      </c>
      <c r="O18" s="53">
        <v>6564</v>
      </c>
    </row>
    <row r="19" spans="1:15" ht="60" x14ac:dyDescent="0.25">
      <c r="A19" s="36" t="s">
        <v>18</v>
      </c>
      <c r="B19" s="35">
        <v>-18</v>
      </c>
      <c r="C19" s="39">
        <v>1202</v>
      </c>
      <c r="D19" s="35">
        <v>876</v>
      </c>
      <c r="E19" s="40">
        <v>-487</v>
      </c>
      <c r="F19" s="40">
        <v>569</v>
      </c>
      <c r="J19" s="47" t="s">
        <v>18</v>
      </c>
      <c r="K19" s="49">
        <v>-18</v>
      </c>
      <c r="L19" s="48">
        <v>1202</v>
      </c>
      <c r="M19" s="49">
        <v>876</v>
      </c>
      <c r="N19" s="54">
        <v>-487</v>
      </c>
      <c r="O19" s="54">
        <v>569</v>
      </c>
    </row>
    <row r="20" spans="1:15" ht="75" x14ac:dyDescent="0.25">
      <c r="A20" s="36" t="s">
        <v>17</v>
      </c>
      <c r="B20" s="39">
        <v>7981</v>
      </c>
      <c r="C20" s="39">
        <v>7944</v>
      </c>
      <c r="D20" s="39">
        <v>7579</v>
      </c>
      <c r="E20" s="38">
        <v>7156</v>
      </c>
      <c r="F20" s="38">
        <v>7133</v>
      </c>
      <c r="J20" s="47" t="s">
        <v>17</v>
      </c>
      <c r="K20" s="48">
        <v>7981</v>
      </c>
      <c r="L20" s="48">
        <v>7944</v>
      </c>
      <c r="M20" s="48">
        <v>7579</v>
      </c>
      <c r="N20" s="53">
        <v>7156</v>
      </c>
      <c r="O20" s="53">
        <v>7133</v>
      </c>
    </row>
    <row r="21" spans="1:15" ht="90" x14ac:dyDescent="0.25">
      <c r="A21" s="36" t="s">
        <v>16</v>
      </c>
      <c r="B21" s="39">
        <v>17756</v>
      </c>
      <c r="C21" s="39">
        <v>16454</v>
      </c>
      <c r="D21" s="39">
        <v>15959</v>
      </c>
      <c r="E21" s="38">
        <v>14962</v>
      </c>
      <c r="F21" s="38">
        <v>13734</v>
      </c>
      <c r="J21" s="47" t="s">
        <v>16</v>
      </c>
      <c r="K21" s="48">
        <v>17756</v>
      </c>
      <c r="L21" s="48">
        <v>16454</v>
      </c>
      <c r="M21" s="48">
        <v>15959</v>
      </c>
      <c r="N21" s="53">
        <v>14962</v>
      </c>
      <c r="O21" s="53">
        <v>13734</v>
      </c>
    </row>
    <row r="22" spans="1:15" ht="135" x14ac:dyDescent="0.25">
      <c r="A22" s="36" t="s">
        <v>15</v>
      </c>
      <c r="B22" s="35">
        <v>0</v>
      </c>
      <c r="C22" s="35">
        <v>-67</v>
      </c>
      <c r="D22" s="39">
        <v>1034</v>
      </c>
      <c r="E22" s="40">
        <v>-79</v>
      </c>
      <c r="F22" s="40">
        <v>146</v>
      </c>
      <c r="J22" s="47" t="s">
        <v>15</v>
      </c>
      <c r="K22" s="49">
        <v>0</v>
      </c>
      <c r="L22" s="49">
        <v>-67</v>
      </c>
      <c r="M22" s="48">
        <v>1034</v>
      </c>
      <c r="N22" s="54">
        <v>-79</v>
      </c>
      <c r="O22" s="54">
        <v>146</v>
      </c>
    </row>
    <row r="23" spans="1:15" ht="45" x14ac:dyDescent="0.25">
      <c r="A23" s="36" t="s">
        <v>14</v>
      </c>
      <c r="B23" s="39">
        <v>17756</v>
      </c>
      <c r="C23" s="39">
        <v>16387</v>
      </c>
      <c r="D23" s="39">
        <v>16993</v>
      </c>
      <c r="E23" s="38">
        <v>14883</v>
      </c>
      <c r="F23" s="38">
        <v>13880</v>
      </c>
      <c r="J23" s="47" t="s">
        <v>14</v>
      </c>
      <c r="K23" s="48">
        <v>17756</v>
      </c>
      <c r="L23" s="48">
        <v>16387</v>
      </c>
      <c r="M23" s="48">
        <v>16993</v>
      </c>
      <c r="N23" s="53">
        <v>14883</v>
      </c>
      <c r="O23" s="53">
        <v>13880</v>
      </c>
    </row>
    <row r="24" spans="1:15" ht="135" x14ac:dyDescent="0.25">
      <c r="A24" s="36" t="s">
        <v>13</v>
      </c>
      <c r="B24" s="35">
        <v>-757</v>
      </c>
      <c r="C24" s="35">
        <v>-688</v>
      </c>
      <c r="D24" s="35">
        <v>-604</v>
      </c>
      <c r="E24" s="40">
        <v>-513</v>
      </c>
      <c r="F24" s="40">
        <v>-499</v>
      </c>
      <c r="J24" s="47" t="s">
        <v>13</v>
      </c>
      <c r="K24" s="49">
        <v>-757</v>
      </c>
      <c r="L24" s="49">
        <v>-688</v>
      </c>
      <c r="M24" s="49">
        <v>-604</v>
      </c>
      <c r="N24" s="54">
        <v>-513</v>
      </c>
      <c r="O24" s="54">
        <v>-499</v>
      </c>
    </row>
    <row r="25" spans="1:15" ht="90" x14ac:dyDescent="0.25">
      <c r="A25" s="36" t="s">
        <v>12</v>
      </c>
      <c r="B25" s="37">
        <v>16999</v>
      </c>
      <c r="C25" s="37">
        <v>15699</v>
      </c>
      <c r="D25" s="37">
        <v>16389</v>
      </c>
      <c r="E25" s="40" t="s">
        <v>144</v>
      </c>
      <c r="F25" s="40" t="s">
        <v>145</v>
      </c>
      <c r="J25" s="47" t="s">
        <v>12</v>
      </c>
      <c r="K25" s="51">
        <v>16999</v>
      </c>
      <c r="L25" s="51">
        <v>15699</v>
      </c>
      <c r="M25" s="51">
        <v>16389</v>
      </c>
      <c r="N25" s="54" t="s">
        <v>144</v>
      </c>
      <c r="O25" s="54" t="s">
        <v>145</v>
      </c>
    </row>
    <row r="26" spans="1:15" ht="75" x14ac:dyDescent="0.25">
      <c r="A26" s="34" t="s">
        <v>11</v>
      </c>
      <c r="B26" s="35"/>
      <c r="C26" s="35"/>
      <c r="D26" s="35"/>
      <c r="J26" s="50" t="s">
        <v>11</v>
      </c>
      <c r="K26" s="49"/>
      <c r="L26" s="49"/>
      <c r="M26" s="49"/>
      <c r="N26" s="45"/>
      <c r="O26" s="45"/>
    </row>
    <row r="27" spans="1:15" ht="195" x14ac:dyDescent="0.25">
      <c r="A27" s="36" t="s">
        <v>10</v>
      </c>
      <c r="B27" s="44">
        <v>5.04</v>
      </c>
      <c r="C27" s="44">
        <v>4.5599999999999996</v>
      </c>
      <c r="D27" s="44">
        <v>4.2</v>
      </c>
      <c r="E27" s="40" t="s">
        <v>146</v>
      </c>
      <c r="F27" s="40" t="s">
        <v>147</v>
      </c>
      <c r="J27" s="47" t="s">
        <v>10</v>
      </c>
      <c r="K27" s="46">
        <v>5.04</v>
      </c>
      <c r="L27" s="46">
        <v>4.5599999999999996</v>
      </c>
      <c r="M27" s="46">
        <v>4.2</v>
      </c>
      <c r="N27" s="54" t="s">
        <v>146</v>
      </c>
      <c r="O27" s="54" t="s">
        <v>147</v>
      </c>
    </row>
    <row r="28" spans="1:15" ht="180" x14ac:dyDescent="0.25">
      <c r="A28" s="36" t="s">
        <v>9</v>
      </c>
      <c r="B28" s="37">
        <v>0</v>
      </c>
      <c r="C28" s="44">
        <v>-0.02</v>
      </c>
      <c r="D28" s="44">
        <v>0.28000000000000003</v>
      </c>
      <c r="E28" s="40" t="s">
        <v>148</v>
      </c>
      <c r="F28" s="40" t="s">
        <v>149</v>
      </c>
      <c r="J28" s="47" t="s">
        <v>9</v>
      </c>
      <c r="K28" s="51">
        <v>0</v>
      </c>
      <c r="L28" s="46">
        <v>-0.02</v>
      </c>
      <c r="M28" s="46">
        <v>0.28000000000000003</v>
      </c>
      <c r="N28" s="54" t="s">
        <v>148</v>
      </c>
      <c r="O28" s="54" t="s">
        <v>149</v>
      </c>
    </row>
    <row r="29" spans="1:15" ht="120" x14ac:dyDescent="0.25">
      <c r="A29" s="36" t="s">
        <v>8</v>
      </c>
      <c r="B29" s="44">
        <v>5.04</v>
      </c>
      <c r="C29" s="44">
        <v>4.54</v>
      </c>
      <c r="D29" s="44">
        <v>4.4800000000000004</v>
      </c>
      <c r="E29" s="40" t="s">
        <v>150</v>
      </c>
      <c r="F29" s="40" t="s">
        <v>151</v>
      </c>
      <c r="J29" s="47" t="s">
        <v>8</v>
      </c>
      <c r="K29" s="46">
        <v>5.04</v>
      </c>
      <c r="L29" s="46">
        <v>4.54</v>
      </c>
      <c r="M29" s="46">
        <v>4.4800000000000004</v>
      </c>
      <c r="N29" s="54" t="s">
        <v>150</v>
      </c>
      <c r="O29" s="54" t="s">
        <v>151</v>
      </c>
    </row>
    <row r="30" spans="1:15" ht="90" x14ac:dyDescent="0.25">
      <c r="A30" s="34" t="s">
        <v>7</v>
      </c>
      <c r="B30" s="35"/>
      <c r="C30" s="35"/>
      <c r="D30" s="35"/>
      <c r="E30" s="40"/>
      <c r="F30" s="40"/>
      <c r="J30" s="50" t="s">
        <v>7</v>
      </c>
      <c r="K30" s="49"/>
      <c r="L30" s="49"/>
      <c r="M30" s="49"/>
      <c r="N30" s="54"/>
      <c r="O30" s="54"/>
    </row>
    <row r="31" spans="1:15" ht="195" x14ac:dyDescent="0.25">
      <c r="A31" s="36" t="s">
        <v>6</v>
      </c>
      <c r="B31" s="44">
        <v>5.0199999999999996</v>
      </c>
      <c r="C31" s="44">
        <v>4.54</v>
      </c>
      <c r="D31" s="44">
        <v>4.18</v>
      </c>
      <c r="E31" s="40" t="s">
        <v>152</v>
      </c>
      <c r="F31" s="40" t="s">
        <v>153</v>
      </c>
      <c r="J31" s="47" t="s">
        <v>6</v>
      </c>
      <c r="K31" s="46">
        <v>5.0199999999999996</v>
      </c>
      <c r="L31" s="46">
        <v>4.54</v>
      </c>
      <c r="M31" s="46">
        <v>4.18</v>
      </c>
      <c r="N31" s="54" t="s">
        <v>152</v>
      </c>
      <c r="O31" s="54" t="s">
        <v>153</v>
      </c>
    </row>
    <row r="32" spans="1:15" ht="180" x14ac:dyDescent="0.25">
      <c r="A32" s="36" t="s">
        <v>5</v>
      </c>
      <c r="B32" s="37">
        <v>0</v>
      </c>
      <c r="C32" s="44">
        <v>-0.02</v>
      </c>
      <c r="D32" s="44">
        <v>0.28999999999999998</v>
      </c>
      <c r="E32" s="40" t="s">
        <v>148</v>
      </c>
      <c r="F32" s="40" t="s">
        <v>149</v>
      </c>
      <c r="J32" s="47" t="s">
        <v>5</v>
      </c>
      <c r="K32" s="51">
        <v>0</v>
      </c>
      <c r="L32" s="46">
        <v>-0.02</v>
      </c>
      <c r="M32" s="46">
        <v>0.28999999999999998</v>
      </c>
      <c r="N32" s="54" t="s">
        <v>148</v>
      </c>
      <c r="O32" s="54" t="s">
        <v>149</v>
      </c>
    </row>
    <row r="33" spans="1:15" ht="135" x14ac:dyDescent="0.25">
      <c r="A33" s="36" t="s">
        <v>4</v>
      </c>
      <c r="B33" s="44">
        <v>5.0199999999999996</v>
      </c>
      <c r="C33" s="44">
        <v>4.5199999999999996</v>
      </c>
      <c r="D33" s="44">
        <v>4.47</v>
      </c>
      <c r="E33" s="40" t="s">
        <v>154</v>
      </c>
      <c r="F33" s="40" t="s">
        <v>155</v>
      </c>
      <c r="J33" s="47" t="s">
        <v>4</v>
      </c>
      <c r="K33" s="46">
        <v>5.0199999999999996</v>
      </c>
      <c r="L33" s="46">
        <v>4.5199999999999996</v>
      </c>
      <c r="M33" s="46">
        <v>4.47</v>
      </c>
      <c r="N33" s="54" t="s">
        <v>154</v>
      </c>
      <c r="O33" s="54" t="s">
        <v>155</v>
      </c>
    </row>
    <row r="34" spans="1:15" ht="105" x14ac:dyDescent="0.25">
      <c r="A34" s="34" t="s">
        <v>3</v>
      </c>
      <c r="B34" s="35"/>
      <c r="C34" s="35"/>
      <c r="D34" s="35"/>
      <c r="E34" s="40"/>
      <c r="F34" s="40"/>
      <c r="J34" s="50" t="s">
        <v>3</v>
      </c>
      <c r="K34" s="49"/>
      <c r="L34" s="49"/>
      <c r="M34" s="49"/>
      <c r="N34" s="54"/>
      <c r="O34" s="54"/>
    </row>
    <row r="35" spans="1:15" x14ac:dyDescent="0.25">
      <c r="A35" s="36" t="s">
        <v>2</v>
      </c>
      <c r="B35" s="39">
        <v>3374</v>
      </c>
      <c r="C35" s="39">
        <v>3460</v>
      </c>
      <c r="D35" s="39">
        <v>3656</v>
      </c>
      <c r="E35" s="38">
        <v>3866</v>
      </c>
      <c r="F35" s="38">
        <v>3939</v>
      </c>
      <c r="J35" s="47" t="s">
        <v>2</v>
      </c>
      <c r="K35" s="48">
        <v>3374</v>
      </c>
      <c r="L35" s="48">
        <v>3460</v>
      </c>
      <c r="M35" s="48">
        <v>3656</v>
      </c>
      <c r="N35" s="53">
        <v>3866</v>
      </c>
      <c r="O35" s="53">
        <v>3939</v>
      </c>
    </row>
    <row r="36" spans="1:15" x14ac:dyDescent="0.25">
      <c r="A36" s="36" t="s">
        <v>1</v>
      </c>
      <c r="B36" s="39">
        <v>3389</v>
      </c>
      <c r="C36" s="39">
        <v>3474</v>
      </c>
      <c r="D36" s="39">
        <v>3670</v>
      </c>
      <c r="E36" s="38">
        <v>3877</v>
      </c>
      <c r="F36" s="38">
        <v>3951</v>
      </c>
      <c r="J36" s="47" t="s">
        <v>1</v>
      </c>
      <c r="K36" s="48">
        <v>3389</v>
      </c>
      <c r="L36" s="48">
        <v>3474</v>
      </c>
      <c r="M36" s="48">
        <v>3670</v>
      </c>
      <c r="N36" s="53">
        <v>3877</v>
      </c>
      <c r="O36" s="53">
        <v>3951</v>
      </c>
    </row>
    <row r="37" spans="1:15" ht="90" x14ac:dyDescent="0.25">
      <c r="A37" s="36" t="s">
        <v>0</v>
      </c>
      <c r="B37" s="44">
        <v>1.59</v>
      </c>
      <c r="C37" s="44">
        <v>1.46</v>
      </c>
      <c r="D37" s="44">
        <v>1.21</v>
      </c>
      <c r="E37" s="40" t="s">
        <v>156</v>
      </c>
      <c r="F37" s="40" t="s">
        <v>157</v>
      </c>
      <c r="J37" s="47" t="s">
        <v>0</v>
      </c>
      <c r="K37" s="46">
        <v>1.59</v>
      </c>
      <c r="L37" s="46">
        <v>1.46</v>
      </c>
      <c r="M37" s="46">
        <v>1.21</v>
      </c>
      <c r="N37" s="54" t="s">
        <v>156</v>
      </c>
      <c r="O37" s="54" t="s">
        <v>157</v>
      </c>
    </row>
  </sheetData>
  <mergeCells count="2">
    <mergeCell ref="B1:D1"/>
    <mergeCell ref="K1:M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zoomScale="85" zoomScaleNormal="85" workbookViewId="0"/>
  </sheetViews>
  <sheetFormatPr defaultRowHeight="15" x14ac:dyDescent="0.25"/>
  <cols>
    <col min="1" max="1" width="46.140625" customWidth="1"/>
    <col min="2" max="3" width="11.7109375" bestFit="1" customWidth="1"/>
    <col min="4" max="4" width="10.28515625" customWidth="1"/>
  </cols>
  <sheetData>
    <row r="1" spans="1:7" x14ac:dyDescent="0.25">
      <c r="A1" s="6"/>
      <c r="B1" s="29" t="s">
        <v>77</v>
      </c>
      <c r="C1" s="29"/>
      <c r="D1" s="29"/>
      <c r="E1" s="29"/>
      <c r="F1" s="29"/>
      <c r="G1" s="29"/>
    </row>
    <row r="2" spans="1:7" x14ac:dyDescent="0.25">
      <c r="A2" s="6" t="s">
        <v>76</v>
      </c>
      <c r="B2" s="7">
        <v>2012</v>
      </c>
      <c r="C2" s="7">
        <v>2011</v>
      </c>
      <c r="D2" s="7">
        <v>2010</v>
      </c>
      <c r="E2" s="7">
        <v>2009</v>
      </c>
      <c r="F2" s="7">
        <v>2008</v>
      </c>
      <c r="G2" s="7">
        <v>2007</v>
      </c>
    </row>
    <row r="3" spans="1:7" x14ac:dyDescent="0.25">
      <c r="A3" s="4" t="s">
        <v>75</v>
      </c>
      <c r="B3" s="3"/>
      <c r="C3" s="3"/>
    </row>
    <row r="4" spans="1:7" x14ac:dyDescent="0.25">
      <c r="A4" s="1" t="s">
        <v>74</v>
      </c>
      <c r="B4" s="2">
        <v>7781</v>
      </c>
      <c r="C4" s="2">
        <v>6550</v>
      </c>
      <c r="D4" s="2">
        <v>7395</v>
      </c>
      <c r="E4" s="2" t="s">
        <v>132</v>
      </c>
      <c r="F4" s="20" t="s">
        <v>133</v>
      </c>
      <c r="G4" s="20" t="s">
        <v>134</v>
      </c>
    </row>
    <row r="5" spans="1:7" x14ac:dyDescent="0.25">
      <c r="A5" s="1" t="s">
        <v>73</v>
      </c>
      <c r="B5" s="2">
        <v>6768</v>
      </c>
      <c r="C5" s="2">
        <v>5937</v>
      </c>
      <c r="D5" s="2">
        <v>5089</v>
      </c>
      <c r="E5" s="2">
        <v>4144</v>
      </c>
      <c r="F5" s="20">
        <v>3905</v>
      </c>
      <c r="G5" s="20">
        <v>3642</v>
      </c>
    </row>
    <row r="6" spans="1:7" x14ac:dyDescent="0.25">
      <c r="A6" s="1" t="s">
        <v>72</v>
      </c>
      <c r="B6" s="2">
        <v>43803</v>
      </c>
      <c r="C6" s="2">
        <v>40714</v>
      </c>
      <c r="D6" s="2">
        <v>36318</v>
      </c>
      <c r="E6" s="2">
        <v>32713</v>
      </c>
      <c r="F6" s="20">
        <v>34511</v>
      </c>
      <c r="G6" s="20">
        <v>35159</v>
      </c>
    </row>
    <row r="7" spans="1:7" x14ac:dyDescent="0.25">
      <c r="A7" s="1" t="s">
        <v>71</v>
      </c>
      <c r="B7" s="2">
        <v>1588</v>
      </c>
      <c r="C7" s="2">
        <v>1774</v>
      </c>
      <c r="D7" s="2">
        <f>D8-D4-D5-D6</f>
        <v>3091</v>
      </c>
      <c r="E7" s="2">
        <v>3128</v>
      </c>
      <c r="F7" s="20">
        <v>3063</v>
      </c>
      <c r="G7" s="20">
        <v>2760</v>
      </c>
    </row>
    <row r="8" spans="1:7" x14ac:dyDescent="0.25">
      <c r="A8" s="1" t="s">
        <v>70</v>
      </c>
      <c r="B8" s="2">
        <v>59940</v>
      </c>
      <c r="C8" s="2">
        <v>54975</v>
      </c>
      <c r="D8" s="2">
        <v>51893</v>
      </c>
      <c r="E8" s="2">
        <v>48032</v>
      </c>
      <c r="F8" s="20">
        <v>48949</v>
      </c>
      <c r="G8" s="20">
        <v>48020</v>
      </c>
    </row>
    <row r="9" spans="1:7" x14ac:dyDescent="0.25">
      <c r="A9" s="4" t="s">
        <v>69</v>
      </c>
      <c r="B9" s="3"/>
      <c r="C9" s="3"/>
    </row>
    <row r="10" spans="1:7" x14ac:dyDescent="0.25">
      <c r="A10" s="27" t="s">
        <v>139</v>
      </c>
      <c r="B10" s="2">
        <v>25612</v>
      </c>
      <c r="C10" s="2">
        <v>23499</v>
      </c>
      <c r="D10" s="2">
        <v>24386</v>
      </c>
      <c r="E10" s="2">
        <v>22591</v>
      </c>
      <c r="F10" s="25">
        <v>19852</v>
      </c>
      <c r="G10" s="25">
        <v>19879</v>
      </c>
    </row>
    <row r="11" spans="1:7" x14ac:dyDescent="0.25">
      <c r="A11" s="27" t="s">
        <v>140</v>
      </c>
      <c r="B11" s="2">
        <v>90686</v>
      </c>
      <c r="C11" s="2">
        <v>84275</v>
      </c>
      <c r="D11" s="2">
        <v>79051</v>
      </c>
      <c r="E11" s="2">
        <v>73657</v>
      </c>
      <c r="F11" s="25">
        <v>73810</v>
      </c>
      <c r="G11" s="25">
        <v>72141</v>
      </c>
    </row>
    <row r="12" spans="1:7" x14ac:dyDescent="0.25">
      <c r="A12" s="27" t="s">
        <v>141</v>
      </c>
      <c r="B12" s="2">
        <v>40903</v>
      </c>
      <c r="C12" s="2">
        <v>39234</v>
      </c>
      <c r="D12" s="2">
        <v>38290</v>
      </c>
      <c r="E12" s="2">
        <v>34035</v>
      </c>
      <c r="F12" s="25">
        <v>29851</v>
      </c>
      <c r="G12" s="25">
        <v>28026</v>
      </c>
    </row>
    <row r="13" spans="1:7" x14ac:dyDescent="0.25">
      <c r="A13" s="27" t="s">
        <v>142</v>
      </c>
      <c r="B13" s="2">
        <v>2796</v>
      </c>
      <c r="C13" s="2">
        <v>2682</v>
      </c>
      <c r="D13" s="2">
        <v>2595</v>
      </c>
      <c r="E13" s="2">
        <v>2355</v>
      </c>
      <c r="F13" s="25">
        <v>2307</v>
      </c>
      <c r="G13" s="25">
        <v>2210</v>
      </c>
    </row>
    <row r="14" spans="1:7" x14ac:dyDescent="0.25">
      <c r="A14" s="27" t="s">
        <v>143</v>
      </c>
      <c r="B14" s="2">
        <v>5828</v>
      </c>
      <c r="C14" s="2">
        <v>5312</v>
      </c>
      <c r="D14" s="2">
        <v>4262</v>
      </c>
      <c r="E14" s="2">
        <v>5210</v>
      </c>
      <c r="F14" s="25">
        <v>0</v>
      </c>
      <c r="G14" s="25">
        <v>0</v>
      </c>
    </row>
    <row r="15" spans="1:7" x14ac:dyDescent="0.25">
      <c r="A15" s="1" t="s">
        <v>68</v>
      </c>
      <c r="B15" s="2">
        <v>165825</v>
      </c>
      <c r="C15" s="2">
        <v>155002</v>
      </c>
      <c r="D15" s="2">
        <v>148584</v>
      </c>
      <c r="E15" s="2">
        <v>137848</v>
      </c>
      <c r="F15" s="25">
        <v>125820</v>
      </c>
      <c r="G15" s="25">
        <v>122256</v>
      </c>
    </row>
    <row r="16" spans="1:7" x14ac:dyDescent="0.25">
      <c r="A16" s="1" t="s">
        <v>67</v>
      </c>
      <c r="B16" s="2">
        <v>-51896</v>
      </c>
      <c r="C16" s="2">
        <v>-45399</v>
      </c>
      <c r="D16" s="25">
        <v>-43486</v>
      </c>
      <c r="E16" s="25">
        <v>-38304</v>
      </c>
      <c r="F16" s="25">
        <v>-32964</v>
      </c>
      <c r="G16" s="25">
        <v>-28531</v>
      </c>
    </row>
    <row r="17" spans="1:7" x14ac:dyDescent="0.25">
      <c r="A17" s="1" t="s">
        <v>66</v>
      </c>
      <c r="B17" s="2">
        <v>113929</v>
      </c>
      <c r="C17" s="2">
        <v>109603</v>
      </c>
      <c r="D17" s="2">
        <v>105098</v>
      </c>
      <c r="E17" s="2">
        <v>99544</v>
      </c>
      <c r="F17" s="25">
        <v>92856</v>
      </c>
      <c r="G17" s="25">
        <v>93725</v>
      </c>
    </row>
    <row r="18" spans="1:7" x14ac:dyDescent="0.25">
      <c r="A18" s="4" t="s">
        <v>65</v>
      </c>
      <c r="B18" s="3"/>
      <c r="C18" s="3"/>
    </row>
    <row r="19" spans="1:7" x14ac:dyDescent="0.25">
      <c r="A19" s="1" t="s">
        <v>64</v>
      </c>
      <c r="B19" s="2">
        <v>5899</v>
      </c>
      <c r="C19" s="2">
        <v>5936</v>
      </c>
      <c r="D19" s="2">
        <v>5905</v>
      </c>
      <c r="E19" s="2">
        <v>5669</v>
      </c>
      <c r="F19" s="25">
        <v>5341</v>
      </c>
      <c r="G19" s="25">
        <v>5736</v>
      </c>
    </row>
    <row r="20" spans="1:7" x14ac:dyDescent="0.25">
      <c r="A20" s="1" t="s">
        <v>63</v>
      </c>
      <c r="B20" s="2">
        <v>-3147</v>
      </c>
      <c r="C20" s="2">
        <v>-3215</v>
      </c>
      <c r="D20" s="25">
        <v>-3125</v>
      </c>
      <c r="E20" s="25">
        <v>-2906</v>
      </c>
      <c r="F20" s="25">
        <v>-2544</v>
      </c>
      <c r="G20" s="25">
        <v>-2594</v>
      </c>
    </row>
    <row r="21" spans="1:7" x14ac:dyDescent="0.25">
      <c r="A21" s="1" t="s">
        <v>62</v>
      </c>
      <c r="B21" s="2">
        <v>2752</v>
      </c>
      <c r="C21" s="2">
        <v>2721</v>
      </c>
      <c r="D21" s="2">
        <v>2780</v>
      </c>
      <c r="E21" s="2">
        <v>2763</v>
      </c>
      <c r="F21" s="25">
        <v>2797</v>
      </c>
      <c r="G21" s="25">
        <v>3142</v>
      </c>
    </row>
    <row r="22" spans="1:7" x14ac:dyDescent="0.25">
      <c r="A22" s="1" t="s">
        <v>61</v>
      </c>
      <c r="B22" s="2">
        <v>20497</v>
      </c>
      <c r="C22" s="2">
        <v>20651</v>
      </c>
      <c r="D22" s="2">
        <v>16763</v>
      </c>
      <c r="E22" s="2">
        <v>16126</v>
      </c>
      <c r="F22" s="25">
        <v>15260</v>
      </c>
      <c r="G22" s="25">
        <v>15879</v>
      </c>
    </row>
    <row r="23" spans="1:7" x14ac:dyDescent="0.25">
      <c r="A23" s="1" t="s">
        <v>60</v>
      </c>
      <c r="B23" s="2">
        <v>5987</v>
      </c>
      <c r="C23" s="2">
        <v>5456</v>
      </c>
      <c r="D23" s="2">
        <v>4129</v>
      </c>
      <c r="E23" s="2">
        <v>3942</v>
      </c>
      <c r="F23" s="25">
        <v>3567</v>
      </c>
      <c r="G23" s="25">
        <v>2748</v>
      </c>
    </row>
    <row r="24" spans="1:7" x14ac:dyDescent="0.25">
      <c r="A24" s="4" t="s">
        <v>59</v>
      </c>
      <c r="B24" s="2">
        <v>203105</v>
      </c>
      <c r="C24" s="2">
        <v>193406</v>
      </c>
      <c r="D24" s="2">
        <v>180663</v>
      </c>
      <c r="E24" s="2">
        <v>170407</v>
      </c>
      <c r="F24" s="24" t="s">
        <v>135</v>
      </c>
      <c r="G24" s="24" t="s">
        <v>136</v>
      </c>
    </row>
    <row r="25" spans="1:7" x14ac:dyDescent="0.25">
      <c r="A25" s="4" t="s">
        <v>58</v>
      </c>
      <c r="B25" s="3"/>
      <c r="C25" s="3"/>
    </row>
    <row r="26" spans="1:7" x14ac:dyDescent="0.25">
      <c r="A26" s="1" t="s">
        <v>57</v>
      </c>
      <c r="B26" s="2">
        <v>6805</v>
      </c>
      <c r="C26" s="2">
        <v>4047</v>
      </c>
      <c r="D26" s="2">
        <v>1031</v>
      </c>
      <c r="E26" s="3">
        <v>523</v>
      </c>
      <c r="F26" s="24" t="s">
        <v>137</v>
      </c>
      <c r="G26" s="24" t="s">
        <v>138</v>
      </c>
    </row>
    <row r="27" spans="1:7" x14ac:dyDescent="0.25">
      <c r="A27" s="1" t="s">
        <v>56</v>
      </c>
      <c r="B27" s="2">
        <v>38080</v>
      </c>
      <c r="C27" s="2">
        <v>36608</v>
      </c>
      <c r="D27" s="2">
        <v>33557</v>
      </c>
      <c r="E27" s="2">
        <v>30451</v>
      </c>
      <c r="F27" s="25">
        <v>28849</v>
      </c>
      <c r="G27" s="25">
        <v>30344</v>
      </c>
    </row>
    <row r="28" spans="1:7" x14ac:dyDescent="0.25">
      <c r="A28" s="1" t="s">
        <v>55</v>
      </c>
      <c r="B28" s="2">
        <v>18808</v>
      </c>
      <c r="C28" s="2">
        <v>18180</v>
      </c>
      <c r="D28" s="2">
        <v>18701</v>
      </c>
      <c r="E28" s="2">
        <v>18734</v>
      </c>
      <c r="F28" s="25">
        <v>18112</v>
      </c>
      <c r="G28" s="25">
        <v>15725</v>
      </c>
    </row>
    <row r="29" spans="1:7" x14ac:dyDescent="0.25">
      <c r="A29" s="1" t="s">
        <v>54</v>
      </c>
      <c r="B29" s="2">
        <v>2211</v>
      </c>
      <c r="C29" s="2">
        <v>1164</v>
      </c>
      <c r="D29" s="3">
        <v>157</v>
      </c>
      <c r="E29" s="2">
        <v>1347</v>
      </c>
      <c r="F29" s="26">
        <v>677</v>
      </c>
      <c r="G29" s="25">
        <v>1000</v>
      </c>
    </row>
    <row r="30" spans="1:7" x14ac:dyDescent="0.25">
      <c r="A30" s="1" t="s">
        <v>53</v>
      </c>
      <c r="B30" s="2">
        <v>5587</v>
      </c>
      <c r="C30" s="2">
        <v>1975</v>
      </c>
      <c r="D30" s="2">
        <v>4655</v>
      </c>
      <c r="E30" s="2">
        <v>4050</v>
      </c>
      <c r="F30" s="25">
        <v>5848</v>
      </c>
      <c r="G30" s="25">
        <v>5913</v>
      </c>
    </row>
    <row r="31" spans="1:7" ht="30" x14ac:dyDescent="0.25">
      <c r="A31" s="1" t="s">
        <v>52</v>
      </c>
      <c r="B31" s="3">
        <v>327</v>
      </c>
      <c r="C31" s="3">
        <v>326</v>
      </c>
      <c r="D31" s="3">
        <v>336</v>
      </c>
      <c r="E31" s="3">
        <v>346</v>
      </c>
      <c r="F31" s="26">
        <v>315</v>
      </c>
      <c r="G31" s="26">
        <v>316</v>
      </c>
    </row>
    <row r="32" spans="1:7" x14ac:dyDescent="0.25">
      <c r="A32" s="1" t="s">
        <v>51</v>
      </c>
      <c r="B32" s="2">
        <v>71818</v>
      </c>
      <c r="C32" s="2">
        <v>62300</v>
      </c>
      <c r="D32" s="2">
        <v>58484</v>
      </c>
      <c r="E32" s="2">
        <v>55543</v>
      </c>
      <c r="F32" s="25">
        <v>55390</v>
      </c>
      <c r="G32" s="25">
        <v>58478</v>
      </c>
    </row>
    <row r="33" spans="1:7" x14ac:dyDescent="0.25">
      <c r="A33" s="1" t="s">
        <v>50</v>
      </c>
      <c r="B33" s="2">
        <v>38394</v>
      </c>
      <c r="C33" s="2">
        <v>44070</v>
      </c>
      <c r="D33" s="2">
        <v>40692</v>
      </c>
      <c r="E33" s="2">
        <v>33231</v>
      </c>
      <c r="F33" s="25">
        <v>31349</v>
      </c>
      <c r="G33" s="25">
        <v>29799</v>
      </c>
    </row>
    <row r="34" spans="1:7" x14ac:dyDescent="0.25">
      <c r="A34" s="1" t="s">
        <v>49</v>
      </c>
      <c r="B34" s="2">
        <v>3023</v>
      </c>
      <c r="C34" s="2">
        <v>3009</v>
      </c>
      <c r="D34" s="2">
        <v>3150</v>
      </c>
      <c r="E34" s="2">
        <v>3170</v>
      </c>
      <c r="F34" s="25">
        <v>3200</v>
      </c>
      <c r="G34" s="25">
        <v>3603</v>
      </c>
    </row>
    <row r="35" spans="1:7" x14ac:dyDescent="0.25">
      <c r="A35" s="1" t="s">
        <v>48</v>
      </c>
      <c r="B35" s="2">
        <v>7613</v>
      </c>
      <c r="C35" s="2">
        <v>7862</v>
      </c>
      <c r="D35" s="2">
        <v>6682</v>
      </c>
      <c r="E35" s="2">
        <v>5508</v>
      </c>
      <c r="F35" s="25">
        <v>6014</v>
      </c>
      <c r="G35" s="25">
        <v>5087</v>
      </c>
    </row>
    <row r="36" spans="1:7" x14ac:dyDescent="0.25">
      <c r="A36" s="1" t="s">
        <v>47</v>
      </c>
      <c r="B36" s="3">
        <v>519</v>
      </c>
      <c r="C36" s="3">
        <v>404</v>
      </c>
      <c r="D36" s="3">
        <v>408</v>
      </c>
      <c r="E36" s="3">
        <v>307</v>
      </c>
      <c r="F36" s="25">
        <v>2191</v>
      </c>
      <c r="G36" s="25">
        <v>1939</v>
      </c>
    </row>
    <row r="37" spans="1:7" x14ac:dyDescent="0.25">
      <c r="A37" s="1" t="s">
        <v>163</v>
      </c>
      <c r="B37" s="2">
        <f>B46-B45</f>
        <v>121367</v>
      </c>
      <c r="C37" s="2">
        <f t="shared" ref="C37:G37" si="0">C46-C45</f>
        <v>117645</v>
      </c>
      <c r="D37" s="2">
        <f t="shared" si="0"/>
        <v>109416</v>
      </c>
      <c r="E37" s="2">
        <f t="shared" si="0"/>
        <v>97759</v>
      </c>
      <c r="F37" s="2">
        <f t="shared" si="0"/>
        <v>98144</v>
      </c>
      <c r="G37" s="2">
        <f t="shared" si="0"/>
        <v>98906</v>
      </c>
    </row>
    <row r="38" spans="1:7" x14ac:dyDescent="0.25">
      <c r="A38" s="4" t="s">
        <v>46</v>
      </c>
      <c r="B38" s="3"/>
      <c r="C38" s="3"/>
    </row>
    <row r="39" spans="1:7" x14ac:dyDescent="0.25">
      <c r="A39" s="1" t="s">
        <v>45</v>
      </c>
      <c r="B39" s="3">
        <v>332</v>
      </c>
      <c r="C39" s="3">
        <v>342</v>
      </c>
      <c r="D39" s="3">
        <v>352</v>
      </c>
      <c r="E39" s="3">
        <v>378</v>
      </c>
      <c r="F39" s="26">
        <v>393</v>
      </c>
      <c r="G39" s="26">
        <v>397</v>
      </c>
    </row>
    <row r="40" spans="1:7" x14ac:dyDescent="0.25">
      <c r="A40" s="1" t="s">
        <v>44</v>
      </c>
      <c r="B40" s="2">
        <v>3620</v>
      </c>
      <c r="C40" s="2">
        <v>3692</v>
      </c>
      <c r="D40" s="2">
        <v>3577</v>
      </c>
      <c r="E40" s="2">
        <v>3803</v>
      </c>
      <c r="F40" s="25">
        <v>3920</v>
      </c>
      <c r="G40" s="25">
        <v>3028</v>
      </c>
    </row>
    <row r="41" spans="1:7" x14ac:dyDescent="0.25">
      <c r="A41" s="1" t="s">
        <v>43</v>
      </c>
      <c r="B41" s="2">
        <v>72978</v>
      </c>
      <c r="C41" s="2">
        <v>68691</v>
      </c>
      <c r="D41" s="2">
        <v>63967</v>
      </c>
      <c r="E41" s="2">
        <v>66357</v>
      </c>
      <c r="F41" s="25">
        <v>63660</v>
      </c>
      <c r="G41" s="25">
        <v>57319</v>
      </c>
    </row>
    <row r="42" spans="1:7" x14ac:dyDescent="0.25">
      <c r="A42" s="1" t="s">
        <v>42</v>
      </c>
      <c r="B42" s="3">
        <v>-587</v>
      </c>
      <c r="C42" s="2">
        <v>-1410</v>
      </c>
      <c r="D42" s="3">
        <v>646</v>
      </c>
      <c r="E42" s="25">
        <v>-70</v>
      </c>
      <c r="F42" s="25">
        <v>-2688</v>
      </c>
      <c r="G42" s="25">
        <v>3864</v>
      </c>
    </row>
    <row r="43" spans="1:7" x14ac:dyDescent="0.25">
      <c r="A43" s="1" t="s">
        <v>41</v>
      </c>
      <c r="B43" s="2">
        <v>76343</v>
      </c>
      <c r="C43" s="2">
        <v>71315</v>
      </c>
      <c r="D43" s="2">
        <v>68542</v>
      </c>
      <c r="E43" s="2">
        <v>70468</v>
      </c>
      <c r="F43" s="25">
        <v>65285</v>
      </c>
      <c r="G43" s="25">
        <v>64608</v>
      </c>
    </row>
    <row r="44" spans="1:7" x14ac:dyDescent="0.25">
      <c r="A44" s="1" t="s">
        <v>40</v>
      </c>
      <c r="B44" s="2">
        <v>5395</v>
      </c>
      <c r="C44" s="2">
        <v>4446</v>
      </c>
      <c r="D44" s="2">
        <v>2705</v>
      </c>
      <c r="E44" s="2">
        <v>2180</v>
      </c>
      <c r="F44" s="25">
        <v>0</v>
      </c>
      <c r="G44" s="25">
        <v>0</v>
      </c>
    </row>
    <row r="45" spans="1:7" x14ac:dyDescent="0.25">
      <c r="A45" s="1" t="s">
        <v>39</v>
      </c>
      <c r="B45" s="2">
        <v>81738</v>
      </c>
      <c r="C45" s="2">
        <v>75761</v>
      </c>
      <c r="D45" s="2">
        <v>71247</v>
      </c>
      <c r="E45" s="2">
        <v>72648</v>
      </c>
      <c r="F45" s="25">
        <v>65285</v>
      </c>
      <c r="G45" s="25">
        <v>64608</v>
      </c>
    </row>
    <row r="46" spans="1:7" x14ac:dyDescent="0.25">
      <c r="A46" s="1" t="s">
        <v>38</v>
      </c>
      <c r="B46" s="5">
        <v>203105</v>
      </c>
      <c r="C46" s="5">
        <v>193406</v>
      </c>
      <c r="D46" s="2">
        <v>180663</v>
      </c>
      <c r="E46" s="2">
        <v>170407</v>
      </c>
      <c r="F46" s="24" t="s">
        <v>135</v>
      </c>
      <c r="G46" s="24" t="s">
        <v>136</v>
      </c>
    </row>
    <row r="47" spans="1:7" hidden="1" x14ac:dyDescent="0.25"/>
    <row r="48" spans="1: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104" ht="15.75" customHeight="1" x14ac:dyDescent="0.25"/>
  </sheetData>
  <mergeCells count="1">
    <mergeCell ref="B1:G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flow statement</vt:lpstr>
      <vt:lpstr>Income Statement</vt:lpstr>
      <vt:lpstr>Balance Sheet</vt:lpstr>
    </vt:vector>
  </TitlesOfParts>
  <Company>itdept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admin_bzo1</dc:creator>
  <cp:lastModifiedBy>ARN</cp:lastModifiedBy>
  <dcterms:created xsi:type="dcterms:W3CDTF">2013-08-23T02:05:59Z</dcterms:created>
  <dcterms:modified xsi:type="dcterms:W3CDTF">2014-06-02T00:25:16Z</dcterms:modified>
</cp:coreProperties>
</file>